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1"/>
  </bookViews>
  <sheets>
    <sheet name="CanDoiKeToan" sheetId="1" r:id="rId1"/>
    <sheet name="KetQuaKinhDoanh" sheetId="2" r:id="rId2"/>
    <sheet name="Candoiphatsinh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<sst xmlns="http://schemas.openxmlformats.org/spreadsheetml/2006/main" count="393" uniqueCount="345">
  <si>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</si>
  <si>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</si>
  <si>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</si>
  <si>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</si>
  <si>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</si>
  <si>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</si>
  <si>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</si>
  <si>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</si>
  <si>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</si>
  <si>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</si>
  <si>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</si>
  <si>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</si>
  <si>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</si>
  <si>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</si>
  <si>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</si>
  <si>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</si>
  <si>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</si>
  <si>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</si>
  <si>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</si>
  <si>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</si>
  <si>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</si>
  <si>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</si>
  <si>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</si>
  <si>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</si>
  <si>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</si>
  <si>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</si>
  <si>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</si>
  <si>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</si>
  <si>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</si>
  <si>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</si>
  <si>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</si>
  <si>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</si>
  <si>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</si>
  <si>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</si>
  <si>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</si>
  <si>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</si>
  <si>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</si>
  <si>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</si>
  <si>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</si>
  <si>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</si>
  <si>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</si>
  <si>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</si>
  <si>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</si>
  <si>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</si>
  <si>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</si>
  <si>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</si>
  <si>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</si>
  <si>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</si>
  <si>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</si>
  <si>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</si>
  <si>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</si>
  <si>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</si>
  <si>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</si>
  <si>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</si>
  <si>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</si>
  <si>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</si>
  <si>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</si>
  <si>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</si>
  <si>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</si>
  <si>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</si>
  <si>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</si>
  <si>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</si>
  <si>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</si>
  <si>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</si>
  <si>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</si>
  <si>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</si>
  <si>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</si>
  <si>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</si>
  <si>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</si>
  <si>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</si>
  <si>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</si>
  <si>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</si>
  <si>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</si>
  <si>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</si>
  <si>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</si>
  <si>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</si>
  <si>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</si>
  <si>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</si>
  <si>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</si>
  <si>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</si>
  <si>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</si>
  <si>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</si>
  <si>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</si>
  <si>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</si>
  <si>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</si>
  <si>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</si>
  <si>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</si>
  <si>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</si>
  <si>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</si>
  <si>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</si>
  <si>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</si>
  <si>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</si>
  <si>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</si>
  <si>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</si>
  <si>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</si>
  <si>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</si>
  <si>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</si>
  <si>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</si>
  <si>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</si>
  <si>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</si>
  <si>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</si>
  <si>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</si>
  <si>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</si>
  <si>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</si>
  <si>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</si>
  <si>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</si>
  <si>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</si>
  <si>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</si>
  <si>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</si>
  <si>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</si>
  <si>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</si>
  <si>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</si>
  <si>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</si>
  <si>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</si>
  <si>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</si>
  <si>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</si>
  <si>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</si>
  <si>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</si>
  <si>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</si>
  <si>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</si>
  <si>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</si>
  <si>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</si>
  <si>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</si>
  <si>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</si>
  <si>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</si>
  <si>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</si>
  <si>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</si>
  <si>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</si>
  <si>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</si>
  <si>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</si>
  <si>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</si>
  <si>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</si>
  <si>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</si>
  <si>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</si>
  <si>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</si>
  <si>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</si>
  <si>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</si>
  <si>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</si>
  <si>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</si>
  <si>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</si>
  <si>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</si>
  <si>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</si>
  <si>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</si>
  <si>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</si>
  <si>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</si>
  <si>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</si>
  <si>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</si>
  <si>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</si>
  <si>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</si>
  <si>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</si>
  <si>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</si>
  <si>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</si>
  <si>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</si>
  <si>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</si>
  <si>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</si>
  <si>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</si>
  <si>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</si>
  <si>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</si>
  <si>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</si>
  <si>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</si>
  <si>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</si>
  <si>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</si>
  <si>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</si>
  <si>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</si>
  <si>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</si>
  <si>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</si>
  <si>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</si>
  <si>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</si>
  <si>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</si>
  <si>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</si>
  <si>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</si>
  <si>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</si>
  <si>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</si>
  <si>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</si>
  <si>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</si>
  <si>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 xml:space="preserve"> MÉu sè S06-DN</t>
  </si>
  <si>
    <t>C«ng ty Cæ PhÇn C¶ng C¸t L¸i</t>
  </si>
  <si>
    <t>(Ban hµnh theo Q§ sè 15/2006/Q§-BTC</t>
  </si>
  <si>
    <t>ngµy 20 th¸ng 03 n¨m 2006 cña Bé Tµi chÝnh)</t>
  </si>
  <si>
    <t>B¶ng C§PS c¸c tµi kho¶n cã lòy kÕ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</si>
  <si>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</si>
  <si>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</si>
  <si>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</si>
  <si>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</si>
  <si>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</si>
  <si>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</si>
  <si>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</si>
  <si>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</si>
  <si>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</si>
  <si>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</si>
  <si>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</si>
  <si>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</si>
  <si>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</si>
  <si>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</si>
  <si>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</si>
  <si>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</si>
  <si>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</si>
  <si>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</si>
  <si>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</si>
  <si>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</si>
  <si>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</si>
  <si>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</si>
  <si>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</si>
  <si>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</si>
  <si>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</si>
  <si>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</si>
  <si>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</si>
  <si>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</si>
  <si>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</si>
  <si>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</si>
  <si>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</si>
  <si>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</si>
  <si>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</si>
  <si>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</si>
  <si>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</si>
  <si>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</si>
  <si>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</si>
  <si>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X©y dùng c¬ b¶n                                                                                                                  </t>
  </si>
  <si>
    <t xml:space="preserve">X©y dùng c«ng tr×nh cÇu tµu                                                                                                      </t>
  </si>
  <si>
    <t xml:space="preserve">Söa ch÷a lín TSC§          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</si>
  <si>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</si>
  <si>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</si>
  <si>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</si>
  <si>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</si>
  <si>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</si>
  <si>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</si>
  <si>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</si>
  <si>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</si>
  <si>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</si>
  <si>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</si>
  <si>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</si>
  <si>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</si>
  <si>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</si>
  <si>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</si>
  <si>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</si>
  <si>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</si>
  <si>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</si>
  <si>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</si>
  <si>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</si>
  <si>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</si>
  <si>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</si>
  <si>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</si>
  <si>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</si>
  <si>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</si>
  <si>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</si>
  <si>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</si>
  <si>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Quü dù phßng  trî cÊp mÊt viÖc lµm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</si>
  <si>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</si>
  <si>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</si>
  <si>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</si>
  <si>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</si>
  <si>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</si>
  <si>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</si>
  <si>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</si>
  <si>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Chªnh lÖch tû gi¸ hèi ®o¸i                                                                                                       </t>
  </si>
  <si>
    <t xml:space="preserve">Chªnh lÖch tû gi¸ hèi ®o¸i ®¸nh gi¸ l¹i cuèi n¨m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</si>
  <si>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</si>
  <si>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</si>
  <si>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</si>
  <si>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</si>
  <si>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</si>
  <si>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</si>
  <si>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</si>
  <si>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</si>
  <si>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</si>
  <si>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n©ng h¹ container cÈu Mijack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</si>
  <si>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</si>
  <si>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</si>
  <si>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</si>
  <si>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</si>
  <si>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</si>
  <si>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</si>
  <si>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</si>
  <si>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</si>
  <si>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(Ho¹t ®éng xÕp dì)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</si>
  <si>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</si>
  <si>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</si>
  <si>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</si>
  <si>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</si>
  <si>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 söa ch÷a xe, cÈu 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</si>
  <si>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</si>
  <si>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</si>
  <si>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b¶o d­ìng, söa ch÷a cÈu Liebherr (BÕn sµ lan)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</si>
  <si>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</si>
  <si>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</si>
  <si>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</si>
  <si>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</si>
  <si>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</si>
  <si>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</si>
  <si>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</si>
  <si>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</si>
  <si>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</si>
  <si>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</si>
  <si>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</si>
  <si>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</si>
  <si>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</si>
  <si>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</si>
  <si>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</si>
  <si>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</si>
  <si>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</si>
  <si>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</si>
  <si>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</si>
  <si>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</si>
  <si>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</si>
  <si>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v¨n phßng      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</si>
  <si>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</si>
  <si>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</si>
  <si>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</si>
  <si>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</si>
  <si>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</si>
  <si>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</si>
  <si>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</si>
  <si>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</si>
  <si>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N­íc      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</si>
  <si>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</si>
  <si>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dÞch vô mua ngoµi (BÕn sµ lan)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</si>
  <si>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</si>
  <si>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C«ng t¸c phÝ                  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</si>
  <si>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</si>
  <si>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Chi phÝ tµu xe c«ng t¸c     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</si>
  <si>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</si>
  <si>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</si>
  <si>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</si>
  <si>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</si>
  <si>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</si>
  <si>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</si>
  <si>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</si>
  <si>
    <t>Tại ngày 30 tháng 06 năm 2011</t>
  </si>
  <si>
    <t>Tp.HCM, ngày 30 tháng 06 năm 2011</t>
  </si>
  <si>
    <t>Từ ngày 01/01/2011 đến 30/06/2011</t>
  </si>
  <si>
    <t>Tõ ngµy: 01/01/2011 ®Õn ngµy: 30/06/2011</t>
  </si>
  <si>
    <t>Lòy kÕ tõ ®Çu n¨m TC ®Õn cuèi kú</t>
  </si>
  <si>
    <t>Lk nî</t>
  </si>
  <si>
    <t>Lk cã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</si>
  <si>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</si>
  <si>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</si>
  <si>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</si>
  <si>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PhÝ, lÖ phÝ, c¸c kho¶n ph¶i nép kh¸c                                                                                             </t>
  </si>
  <si>
    <t xml:space="preserve">C¸c kho¶n phÝ, lÖ phÝ                                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</si>
  <si>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</si>
  <si>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</si>
  <si>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</si>
  <si>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Chi phÝ kiÓm to¸n                                                                                                                </t>
  </si>
  <si>
    <t xml:space="preserve">Chi phÝ b¶o hiÓm xe                                                                                                              </t>
  </si>
  <si>
    <t xml:space="preserve">TiÒn l­¬ng, th­ëng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</si>
</sst>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52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sz val="10"/>
      <name val="Arial"/>
      <family val="0"/>
    </font>
    <font>
      <sz val="8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 vertical="top" wrapText="1"/>
    </xf>
    <xf numFmtId="185" fontId="9" fillId="0" borderId="13" xfId="42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top" wrapText="1"/>
    </xf>
    <xf numFmtId="185" fontId="5" fillId="0" borderId="13" xfId="42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185" fontId="9" fillId="0" borderId="21" xfId="42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185" fontId="9" fillId="0" borderId="12" xfId="42" applyNumberFormat="1" applyFont="1" applyBorder="1" applyAlignment="1">
      <alignment vertical="top" wrapText="1"/>
    </xf>
    <xf numFmtId="185" fontId="5" fillId="0" borderId="12" xfId="42" applyNumberFormat="1" applyFont="1" applyBorder="1" applyAlignment="1">
      <alignment vertical="top" wrapText="1"/>
    </xf>
    <xf numFmtId="185" fontId="5" fillId="0" borderId="13" xfId="42" applyNumberFormat="1" applyFont="1" applyBorder="1" applyAlignment="1">
      <alignment vertical="top" wrapText="1"/>
    </xf>
    <xf numFmtId="185" fontId="9" fillId="0" borderId="13" xfId="42" applyNumberFormat="1" applyFont="1" applyBorder="1" applyAlignment="1">
      <alignment vertical="top" wrapText="1"/>
    </xf>
    <xf numFmtId="1" fontId="9" fillId="0" borderId="11" xfId="0" applyNumberFormat="1" applyFont="1" applyBorder="1" applyAlignment="1">
      <alignment horizontal="justify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185" fontId="5" fillId="0" borderId="25" xfId="42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85" fontId="5" fillId="0" borderId="14" xfId="42" applyNumberFormat="1" applyFont="1" applyBorder="1" applyAlignment="1">
      <alignment vertical="top" wrapText="1"/>
    </xf>
    <xf numFmtId="185" fontId="9" fillId="0" borderId="25" xfId="42" applyNumberFormat="1" applyFont="1" applyBorder="1" applyAlignment="1">
      <alignment vertical="top" wrapText="1"/>
    </xf>
    <xf numFmtId="185" fontId="9" fillId="0" borderId="10" xfId="42" applyNumberFormat="1" applyFont="1" applyBorder="1" applyAlignment="1">
      <alignment vertical="top" wrapText="1"/>
    </xf>
    <xf numFmtId="185" fontId="5" fillId="0" borderId="0" xfId="0" applyNumberFormat="1" applyFont="1" applyAlignment="1">
      <alignment/>
    </xf>
    <xf numFmtId="0" fontId="5" fillId="0" borderId="27" xfId="0" applyFont="1" applyBorder="1" applyAlignment="1">
      <alignment horizontal="justify" vertical="top" wrapText="1"/>
    </xf>
    <xf numFmtId="0" fontId="5" fillId="0" borderId="27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30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center" wrapText="1"/>
    </xf>
    <xf numFmtId="185" fontId="5" fillId="0" borderId="21" xfId="42" applyNumberFormat="1" applyFont="1" applyBorder="1" applyAlignment="1">
      <alignment vertical="top" wrapText="1"/>
    </xf>
    <xf numFmtId="0" fontId="5" fillId="0" borderId="17" xfId="0" applyFont="1" applyBorder="1" applyAlignment="1">
      <alignment horizontal="justify" vertical="top" wrapText="1"/>
    </xf>
    <xf numFmtId="185" fontId="6" fillId="0" borderId="13" xfId="42" applyNumberFormat="1" applyFont="1" applyBorder="1" applyAlignment="1">
      <alignment horizontal="right" vertical="top" wrapText="1"/>
    </xf>
    <xf numFmtId="0" fontId="9" fillId="0" borderId="37" xfId="0" applyFont="1" applyBorder="1" applyAlignment="1">
      <alignment horizontal="center" vertical="center" wrapText="1"/>
    </xf>
    <xf numFmtId="185" fontId="5" fillId="0" borderId="18" xfId="42" applyNumberFormat="1" applyFont="1" applyBorder="1" applyAlignment="1">
      <alignment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top" wrapText="1"/>
    </xf>
    <xf numFmtId="0" fontId="5" fillId="0" borderId="42" xfId="0" applyFont="1" applyBorder="1" applyAlignment="1">
      <alignment horizontal="justify" vertical="top" wrapText="1"/>
    </xf>
    <xf numFmtId="185" fontId="9" fillId="0" borderId="21" xfId="42" applyNumberFormat="1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39" xfId="0" applyFont="1" applyBorder="1" applyAlignment="1">
      <alignment horizontal="center" vertical="top" wrapText="1"/>
    </xf>
    <xf numFmtId="185" fontId="9" fillId="0" borderId="18" xfId="42" applyNumberFormat="1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10" fontId="9" fillId="0" borderId="0" xfId="61" applyNumberFormat="1" applyFont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0" fontId="16" fillId="0" borderId="0" xfId="58">
      <alignment/>
      <protection/>
    </xf>
    <xf numFmtId="195" fontId="17" fillId="0" borderId="44" xfId="42" applyNumberFormat="1" applyFont="1" applyBorder="1" applyAlignment="1">
      <alignment horizontal="right"/>
    </xf>
    <xf numFmtId="195" fontId="17" fillId="0" borderId="45" xfId="42" applyNumberFormat="1" applyFont="1" applyBorder="1" applyAlignment="1">
      <alignment horizontal="right"/>
    </xf>
    <xf numFmtId="195" fontId="17" fillId="0" borderId="46" xfId="42" applyNumberFormat="1" applyFont="1" applyBorder="1" applyAlignment="1">
      <alignment horizontal="right"/>
    </xf>
    <xf numFmtId="195" fontId="17" fillId="0" borderId="47" xfId="42" applyNumberFormat="1" applyFont="1" applyBorder="1" applyAlignment="1">
      <alignment horizontal="right"/>
    </xf>
    <xf numFmtId="0" fontId="14" fillId="33" borderId="44" xfId="57" applyFont="1" applyFill="1" applyBorder="1" applyAlignment="1">
      <alignment horizontal="center" vertical="center"/>
      <protection/>
    </xf>
    <xf numFmtId="0" fontId="13" fillId="33" borderId="44" xfId="57" applyFont="1" applyFill="1" applyBorder="1" applyAlignment="1">
      <alignment horizontal="center" vertical="center"/>
      <protection/>
    </xf>
    <xf numFmtId="0" fontId="14" fillId="33" borderId="45" xfId="57" applyFont="1" applyFill="1" applyBorder="1" applyAlignment="1">
      <alignment horizontal="center" vertical="center"/>
      <protection/>
    </xf>
    <xf numFmtId="0" fontId="14" fillId="0" borderId="48" xfId="57" applyFont="1" applyBorder="1" applyAlignment="1">
      <alignment horizontal="left"/>
      <protection/>
    </xf>
    <xf numFmtId="0" fontId="14" fillId="0" borderId="44" xfId="57" applyFont="1" applyBorder="1" applyAlignment="1">
      <alignment horizontal="left"/>
      <protection/>
    </xf>
    <xf numFmtId="0" fontId="14" fillId="0" borderId="49" xfId="57" applyFont="1" applyBorder="1" applyAlignment="1">
      <alignment horizontal="left"/>
      <protection/>
    </xf>
    <xf numFmtId="0" fontId="14" fillId="0" borderId="46" xfId="57" applyFont="1" applyBorder="1" applyAlignment="1">
      <alignment horizontal="left"/>
      <protection/>
    </xf>
    <xf numFmtId="19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85" fontId="9" fillId="0" borderId="13" xfId="42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33" borderId="50" xfId="57" applyFont="1" applyFill="1" applyBorder="1" applyAlignment="1">
      <alignment horizontal="center" vertical="center"/>
      <protection/>
    </xf>
    <xf numFmtId="0" fontId="14" fillId="33" borderId="51" xfId="57" applyFont="1" applyFill="1" applyBorder="1" applyAlignment="1">
      <alignment horizontal="center" vertical="center"/>
      <protection/>
    </xf>
    <xf numFmtId="0" fontId="14" fillId="33" borderId="52" xfId="57" applyFont="1" applyFill="1" applyBorder="1" applyAlignment="1">
      <alignment horizontal="center" vertical="center"/>
      <protection/>
    </xf>
    <xf numFmtId="0" fontId="14" fillId="33" borderId="48" xfId="57" applyFont="1" applyFill="1" applyBorder="1" applyAlignment="1">
      <alignment horizontal="center" vertical="center"/>
      <protection/>
    </xf>
    <xf numFmtId="0" fontId="14" fillId="33" borderId="44" xfId="57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5" fillId="0" borderId="0" xfId="58" applyFont="1" applyAlignment="1">
      <alignment horizontal="center" vertical="center"/>
      <protection/>
    </xf>
    <xf numFmtId="0" fontId="11" fillId="0" borderId="0" xfId="58" applyFont="1" applyAlignment="1">
      <alignment/>
      <protection/>
    </xf>
    <xf numFmtId="0" fontId="13" fillId="0" borderId="0" xfId="58" applyFont="1" applyAlignment="1">
      <alignment/>
      <protection/>
    </xf>
    <xf numFmtId="0" fontId="12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ndoiphatsinh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ao_Cao_Tai_Chinh%20den%20ngay%203103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GianTiep"/>
    </sheetNames>
    <sheetDataSet>
      <sheetData sheetId="1">
        <row r="11">
          <cell r="D11">
            <v>27832120394</v>
          </cell>
        </row>
        <row r="16">
          <cell r="D16">
            <v>114509672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D76" sqref="D76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00390625" style="2" customWidth="1"/>
    <col min="5" max="5" width="19.57421875" style="2" customWidth="1"/>
    <col min="6" max="6" width="22.57421875" style="2" customWidth="1"/>
    <col min="7" max="16384" width="9.140625" style="2" customWidth="1"/>
  </cols>
  <sheetData>
    <row r="1" spans="1:5" ht="15">
      <c r="A1" s="3" t="s">
        <v>151</v>
      </c>
      <c r="B1" s="111" t="s">
        <v>144</v>
      </c>
      <c r="C1" s="111"/>
      <c r="D1" s="111"/>
      <c r="E1" s="111"/>
    </row>
    <row r="2" spans="1:5" ht="15">
      <c r="A2" s="3"/>
      <c r="B2" s="112" t="s">
        <v>145</v>
      </c>
      <c r="C2" s="112"/>
      <c r="D2" s="112"/>
      <c r="E2" s="112"/>
    </row>
    <row r="3" spans="1:5" ht="15">
      <c r="A3" s="3"/>
      <c r="B3" s="112" t="s">
        <v>146</v>
      </c>
      <c r="C3" s="112"/>
      <c r="D3" s="112"/>
      <c r="E3" s="112"/>
    </row>
    <row r="4" spans="1:2" ht="15">
      <c r="A4" s="3"/>
      <c r="B4" s="4"/>
    </row>
    <row r="5" spans="1:5" s="13" customFormat="1" ht="16.5">
      <c r="A5" s="113" t="s">
        <v>0</v>
      </c>
      <c r="B5" s="113"/>
      <c r="C5" s="113"/>
      <c r="D5" s="113"/>
      <c r="E5" s="113"/>
    </row>
    <row r="6" spans="1:5" s="13" customFormat="1" ht="16.5">
      <c r="A6" s="110" t="s">
        <v>327</v>
      </c>
      <c r="B6" s="110"/>
      <c r="C6" s="110"/>
      <c r="D6" s="110"/>
      <c r="E6" s="110"/>
    </row>
    <row r="7" s="13" customFormat="1" ht="17.25" thickBot="1">
      <c r="E7" s="42" t="s">
        <v>150</v>
      </c>
    </row>
    <row r="8" spans="1:5" s="13" customFormat="1" ht="33.75" thickTop="1">
      <c r="A8" s="69" t="s">
        <v>1</v>
      </c>
      <c r="B8" s="71" t="s">
        <v>143</v>
      </c>
      <c r="C8" s="80" t="s">
        <v>2</v>
      </c>
      <c r="D8" s="71" t="s">
        <v>153</v>
      </c>
      <c r="E8" s="84" t="s">
        <v>152</v>
      </c>
    </row>
    <row r="9" spans="1:5" s="13" customFormat="1" ht="17.25" thickBot="1">
      <c r="A9" s="70">
        <v>1</v>
      </c>
      <c r="B9" s="72">
        <v>2</v>
      </c>
      <c r="C9" s="72">
        <v>3</v>
      </c>
      <c r="D9" s="72">
        <v>4</v>
      </c>
      <c r="E9" s="85">
        <v>5</v>
      </c>
    </row>
    <row r="10" spans="1:5" s="13" customFormat="1" ht="34.5" customHeight="1">
      <c r="A10" s="43" t="s">
        <v>3</v>
      </c>
      <c r="B10" s="44">
        <v>100</v>
      </c>
      <c r="C10" s="44"/>
      <c r="D10" s="56">
        <f>D11+D15+D18+D25+D28</f>
        <v>43476275197</v>
      </c>
      <c r="E10" s="56">
        <f>E11+E15+E18+E25+E28</f>
        <v>46587463704</v>
      </c>
    </row>
    <row r="11" spans="1:5" s="19" customFormat="1" ht="16.5">
      <c r="A11" s="17" t="s">
        <v>4</v>
      </c>
      <c r="B11" s="18">
        <v>110</v>
      </c>
      <c r="C11" s="18"/>
      <c r="D11" s="48">
        <f>D12+D13+D14</f>
        <v>13394838943</v>
      </c>
      <c r="E11" s="48">
        <f>E12+E13+E14</f>
        <v>35735317318</v>
      </c>
    </row>
    <row r="12" spans="1:5" s="13" customFormat="1" ht="16.5">
      <c r="A12" s="15" t="s">
        <v>163</v>
      </c>
      <c r="B12" s="16">
        <v>111</v>
      </c>
      <c r="C12" s="16" t="s">
        <v>5</v>
      </c>
      <c r="D12" s="47">
        <v>110669556</v>
      </c>
      <c r="E12" s="47">
        <v>272616340</v>
      </c>
    </row>
    <row r="13" spans="1:5" s="13" customFormat="1" ht="16.5">
      <c r="A13" s="15" t="s">
        <v>164</v>
      </c>
      <c r="B13" s="16"/>
      <c r="C13" s="16"/>
      <c r="D13" s="47">
        <v>5284169387</v>
      </c>
      <c r="E13" s="47">
        <v>1462700978</v>
      </c>
    </row>
    <row r="14" spans="1:5" s="13" customFormat="1" ht="16.5">
      <c r="A14" s="15" t="s">
        <v>165</v>
      </c>
      <c r="B14" s="16">
        <v>112</v>
      </c>
      <c r="C14" s="16"/>
      <c r="D14" s="47">
        <v>8000000000</v>
      </c>
      <c r="E14" s="47">
        <v>34000000000</v>
      </c>
    </row>
    <row r="15" spans="1:5" s="13" customFormat="1" ht="16.5">
      <c r="A15" s="17" t="s">
        <v>6</v>
      </c>
      <c r="B15" s="18">
        <v>120</v>
      </c>
      <c r="C15" s="16" t="s">
        <v>7</v>
      </c>
      <c r="D15" s="48">
        <f>SUM(D16:D17)</f>
        <v>0</v>
      </c>
      <c r="E15" s="48">
        <f>SUM(E16:E17)</f>
        <v>0</v>
      </c>
    </row>
    <row r="16" spans="1:5" s="13" customFormat="1" ht="16.5">
      <c r="A16" s="15" t="s">
        <v>8</v>
      </c>
      <c r="B16" s="16">
        <v>121</v>
      </c>
      <c r="C16" s="16"/>
      <c r="D16" s="47"/>
      <c r="E16" s="47"/>
    </row>
    <row r="17" spans="1:5" s="13" customFormat="1" ht="33">
      <c r="A17" s="15" t="s">
        <v>9</v>
      </c>
      <c r="B17" s="16">
        <v>129</v>
      </c>
      <c r="C17" s="16"/>
      <c r="D17" s="47"/>
      <c r="E17" s="47"/>
    </row>
    <row r="18" spans="1:5" s="13" customFormat="1" ht="16.5">
      <c r="A18" s="17" t="s">
        <v>10</v>
      </c>
      <c r="B18" s="18">
        <v>130</v>
      </c>
      <c r="C18" s="18"/>
      <c r="D18" s="48">
        <f>SUM(D19:D24)</f>
        <v>26238992485</v>
      </c>
      <c r="E18" s="48">
        <f>SUM(E19:E24)</f>
        <v>4655417473</v>
      </c>
    </row>
    <row r="19" spans="1:5" s="13" customFormat="1" ht="16.5">
      <c r="A19" s="15" t="s">
        <v>11</v>
      </c>
      <c r="B19" s="16">
        <v>131</v>
      </c>
      <c r="C19" s="16"/>
      <c r="D19" s="47">
        <v>215908000</v>
      </c>
      <c r="E19" s="47">
        <v>1472290695</v>
      </c>
    </row>
    <row r="20" spans="1:5" s="13" customFormat="1" ht="16.5">
      <c r="A20" s="15" t="s">
        <v>12</v>
      </c>
      <c r="B20" s="16">
        <v>132</v>
      </c>
      <c r="C20" s="16"/>
      <c r="D20" s="47">
        <v>25889932089</v>
      </c>
      <c r="E20" s="47">
        <v>3072364910</v>
      </c>
    </row>
    <row r="21" spans="1:5" s="13" customFormat="1" ht="16.5">
      <c r="A21" s="15" t="s">
        <v>13</v>
      </c>
      <c r="B21" s="16">
        <v>133</v>
      </c>
      <c r="C21" s="16"/>
      <c r="D21" s="47"/>
      <c r="E21" s="47"/>
    </row>
    <row r="22" spans="1:5" s="13" customFormat="1" ht="33">
      <c r="A22" s="15" t="s">
        <v>14</v>
      </c>
      <c r="B22" s="16">
        <v>134</v>
      </c>
      <c r="C22" s="16"/>
      <c r="D22" s="47"/>
      <c r="E22" s="47"/>
    </row>
    <row r="23" spans="1:5" s="13" customFormat="1" ht="16.5">
      <c r="A23" s="15" t="s">
        <v>15</v>
      </c>
      <c r="B23" s="16">
        <v>135</v>
      </c>
      <c r="C23" s="16" t="s">
        <v>16</v>
      </c>
      <c r="D23" s="47">
        <f>128103396+5049000</f>
        <v>133152396</v>
      </c>
      <c r="E23" s="47">
        <v>110761868</v>
      </c>
    </row>
    <row r="24" spans="1:5" s="13" customFormat="1" ht="16.5">
      <c r="A24" s="15" t="s">
        <v>17</v>
      </c>
      <c r="B24" s="16">
        <v>139</v>
      </c>
      <c r="C24" s="16"/>
      <c r="D24" s="47"/>
      <c r="E24" s="47"/>
    </row>
    <row r="25" spans="1:5" s="13" customFormat="1" ht="16.5">
      <c r="A25" s="17" t="s">
        <v>18</v>
      </c>
      <c r="B25" s="18">
        <v>140</v>
      </c>
      <c r="C25" s="16"/>
      <c r="D25" s="48">
        <f>SUM(D26:D27)</f>
        <v>0</v>
      </c>
      <c r="E25" s="48">
        <f>SUM(E26:E27)</f>
        <v>0</v>
      </c>
    </row>
    <row r="26" spans="1:5" s="13" customFormat="1" ht="16.5">
      <c r="A26" s="15" t="s">
        <v>19</v>
      </c>
      <c r="B26" s="16">
        <v>141</v>
      </c>
      <c r="C26" s="16" t="s">
        <v>20</v>
      </c>
      <c r="D26" s="47">
        <v>0</v>
      </c>
      <c r="E26" s="47">
        <v>0</v>
      </c>
    </row>
    <row r="27" spans="1:5" s="13" customFormat="1" ht="16.5">
      <c r="A27" s="15" t="s">
        <v>21</v>
      </c>
      <c r="B27" s="16">
        <v>149</v>
      </c>
      <c r="C27" s="16"/>
      <c r="D27" s="47"/>
      <c r="E27" s="47"/>
    </row>
    <row r="28" spans="1:5" s="13" customFormat="1" ht="16.5">
      <c r="A28" s="17" t="s">
        <v>22</v>
      </c>
      <c r="B28" s="18">
        <v>150</v>
      </c>
      <c r="C28" s="18"/>
      <c r="D28" s="48">
        <f>SUM(D29:D33)</f>
        <v>3842443769</v>
      </c>
      <c r="E28" s="48">
        <f>SUM(E29:E33)</f>
        <v>6196728913</v>
      </c>
    </row>
    <row r="29" spans="1:5" s="13" customFormat="1" ht="16.5">
      <c r="A29" s="15" t="s">
        <v>23</v>
      </c>
      <c r="B29" s="16">
        <v>151</v>
      </c>
      <c r="C29" s="16"/>
      <c r="D29" s="47">
        <v>1223066405</v>
      </c>
      <c r="E29" s="47">
        <v>1797440680</v>
      </c>
    </row>
    <row r="30" spans="1:5" s="13" customFormat="1" ht="16.5">
      <c r="A30" s="15" t="s">
        <v>24</v>
      </c>
      <c r="B30" s="16">
        <v>152</v>
      </c>
      <c r="C30" s="16"/>
      <c r="D30" s="47"/>
      <c r="E30" s="47">
        <v>461388121</v>
      </c>
    </row>
    <row r="31" spans="1:5" s="13" customFormat="1" ht="16.5">
      <c r="A31" s="15" t="s">
        <v>25</v>
      </c>
      <c r="B31" s="16">
        <v>154</v>
      </c>
      <c r="C31" s="16" t="s">
        <v>26</v>
      </c>
      <c r="D31" s="47">
        <v>2573662364</v>
      </c>
      <c r="E31" s="47">
        <v>3932900112</v>
      </c>
    </row>
    <row r="32" spans="1:5" s="13" customFormat="1" ht="16.5" customHeight="1">
      <c r="A32" s="15" t="s">
        <v>167</v>
      </c>
      <c r="B32" s="16">
        <v>157</v>
      </c>
      <c r="C32" s="16"/>
      <c r="D32" s="47"/>
      <c r="E32" s="47"/>
    </row>
    <row r="33" spans="1:5" s="13" customFormat="1" ht="16.5">
      <c r="A33" s="15" t="s">
        <v>166</v>
      </c>
      <c r="B33" s="16">
        <v>158</v>
      </c>
      <c r="C33" s="16"/>
      <c r="D33" s="47">
        <v>45715000</v>
      </c>
      <c r="E33" s="47">
        <v>5000000</v>
      </c>
    </row>
    <row r="34" spans="1:5" s="13" customFormat="1" ht="16.5">
      <c r="A34" s="17"/>
      <c r="B34" s="18"/>
      <c r="C34" s="22"/>
      <c r="D34" s="47"/>
      <c r="E34" s="47"/>
    </row>
    <row r="35" spans="1:5" s="13" customFormat="1" ht="33">
      <c r="A35" s="17" t="s">
        <v>27</v>
      </c>
      <c r="B35" s="18">
        <v>200</v>
      </c>
      <c r="C35" s="22"/>
      <c r="D35" s="48">
        <f>D36+D42+D53+D56+D61</f>
        <v>357973330224</v>
      </c>
      <c r="E35" s="48">
        <f>E36+E42+E53+E56+E61</f>
        <v>372945222446</v>
      </c>
    </row>
    <row r="36" spans="1:5" s="13" customFormat="1" ht="16.5">
      <c r="A36" s="17" t="s">
        <v>28</v>
      </c>
      <c r="B36" s="18">
        <v>210</v>
      </c>
      <c r="C36" s="18"/>
      <c r="D36" s="48">
        <f>SUM(D37:D41)</f>
        <v>0</v>
      </c>
      <c r="E36" s="48">
        <f>SUM(E37:E41)</f>
        <v>0</v>
      </c>
    </row>
    <row r="37" spans="1:5" s="13" customFormat="1" ht="16.5">
      <c r="A37" s="15" t="s">
        <v>29</v>
      </c>
      <c r="B37" s="16">
        <v>211</v>
      </c>
      <c r="C37" s="16"/>
      <c r="D37" s="47"/>
      <c r="E37" s="47"/>
    </row>
    <row r="38" spans="1:5" s="13" customFormat="1" ht="16.5">
      <c r="A38" s="15" t="s">
        <v>30</v>
      </c>
      <c r="B38" s="16">
        <v>212</v>
      </c>
      <c r="C38" s="16"/>
      <c r="D38" s="47"/>
      <c r="E38" s="47"/>
    </row>
    <row r="39" spans="1:5" s="13" customFormat="1" ht="16.5">
      <c r="A39" s="15" t="s">
        <v>31</v>
      </c>
      <c r="B39" s="16">
        <v>213</v>
      </c>
      <c r="C39" s="16" t="s">
        <v>32</v>
      </c>
      <c r="D39" s="47"/>
      <c r="E39" s="47"/>
    </row>
    <row r="40" spans="1:5" s="13" customFormat="1" ht="16.5">
      <c r="A40" s="15" t="s">
        <v>33</v>
      </c>
      <c r="B40" s="16">
        <v>218</v>
      </c>
      <c r="C40" s="16" t="s">
        <v>34</v>
      </c>
      <c r="D40" s="47"/>
      <c r="E40" s="47"/>
    </row>
    <row r="41" spans="1:5" s="13" customFormat="1" ht="16.5">
      <c r="A41" s="15" t="s">
        <v>35</v>
      </c>
      <c r="B41" s="16">
        <v>219</v>
      </c>
      <c r="C41" s="16"/>
      <c r="D41" s="47"/>
      <c r="E41" s="47"/>
    </row>
    <row r="42" spans="1:5" s="13" customFormat="1" ht="16.5">
      <c r="A42" s="17" t="s">
        <v>36</v>
      </c>
      <c r="B42" s="18">
        <v>220</v>
      </c>
      <c r="C42" s="18"/>
      <c r="D42" s="48">
        <f>D43+D46+D49+D52</f>
        <v>349754712194</v>
      </c>
      <c r="E42" s="48">
        <f>E43+E46+E49+E52</f>
        <v>363901535447</v>
      </c>
    </row>
    <row r="43" spans="1:5" s="13" customFormat="1" ht="16.5">
      <c r="A43" s="15" t="s">
        <v>37</v>
      </c>
      <c r="B43" s="16">
        <v>221</v>
      </c>
      <c r="C43" s="16" t="s">
        <v>38</v>
      </c>
      <c r="D43" s="47">
        <f>D44+D45</f>
        <v>274989153452</v>
      </c>
      <c r="E43" s="47">
        <f>E44+E45</f>
        <v>288762805236</v>
      </c>
    </row>
    <row r="44" spans="1:5" s="13" customFormat="1" ht="16.5">
      <c r="A44" s="15" t="s">
        <v>39</v>
      </c>
      <c r="B44" s="16">
        <v>222</v>
      </c>
      <c r="C44" s="16"/>
      <c r="D44" s="47">
        <v>338378019156</v>
      </c>
      <c r="E44" s="47">
        <v>338237726495</v>
      </c>
    </row>
    <row r="45" spans="1:5" s="13" customFormat="1" ht="16.5">
      <c r="A45" s="15" t="s">
        <v>40</v>
      </c>
      <c r="B45" s="16">
        <v>223</v>
      </c>
      <c r="C45" s="16"/>
      <c r="D45" s="47">
        <v>-63388865704</v>
      </c>
      <c r="E45" s="47">
        <v>-49474921259</v>
      </c>
    </row>
    <row r="46" spans="1:5" s="13" customFormat="1" ht="17.25" thickBot="1">
      <c r="A46" s="88" t="s">
        <v>41</v>
      </c>
      <c r="B46" s="38">
        <v>224</v>
      </c>
      <c r="C46" s="38" t="s">
        <v>42</v>
      </c>
      <c r="D46" s="89">
        <f>D47+D48</f>
        <v>0</v>
      </c>
      <c r="E46" s="89">
        <f>E47+E48</f>
        <v>0</v>
      </c>
    </row>
    <row r="47" spans="1:5" s="13" customFormat="1" ht="17.25" thickTop="1">
      <c r="A47" s="76" t="s">
        <v>39</v>
      </c>
      <c r="B47" s="82">
        <v>225</v>
      </c>
      <c r="C47" s="82"/>
      <c r="D47" s="79"/>
      <c r="E47" s="79"/>
    </row>
    <row r="48" spans="1:5" s="13" customFormat="1" ht="16.5">
      <c r="A48" s="15" t="s">
        <v>40</v>
      </c>
      <c r="B48" s="24">
        <v>226</v>
      </c>
      <c r="C48" s="24"/>
      <c r="D48" s="47"/>
      <c r="E48" s="47"/>
    </row>
    <row r="49" spans="1:5" s="13" customFormat="1" ht="16.5">
      <c r="A49" s="15" t="s">
        <v>43</v>
      </c>
      <c r="B49" s="24">
        <v>227</v>
      </c>
      <c r="C49" s="24" t="s">
        <v>44</v>
      </c>
      <c r="D49" s="47">
        <f>D50+D51</f>
        <v>74358072833</v>
      </c>
      <c r="E49" s="47">
        <f>E50+E51</f>
        <v>75138730211</v>
      </c>
    </row>
    <row r="50" spans="1:5" s="13" customFormat="1" ht="16.5">
      <c r="A50" s="15" t="s">
        <v>39</v>
      </c>
      <c r="B50" s="16">
        <v>228</v>
      </c>
      <c r="C50" s="16"/>
      <c r="D50" s="47">
        <v>79246404441</v>
      </c>
      <c r="E50" s="47">
        <v>79232404441</v>
      </c>
    </row>
    <row r="51" spans="1:5" s="13" customFormat="1" ht="16.5">
      <c r="A51" s="15" t="s">
        <v>40</v>
      </c>
      <c r="B51" s="16">
        <v>229</v>
      </c>
      <c r="C51" s="16"/>
      <c r="D51" s="47">
        <v>-4888331608</v>
      </c>
      <c r="E51" s="47">
        <v>-4093674230</v>
      </c>
    </row>
    <row r="52" spans="1:5" s="13" customFormat="1" ht="16.5">
      <c r="A52" s="15" t="s">
        <v>45</v>
      </c>
      <c r="B52" s="16">
        <v>230</v>
      </c>
      <c r="C52" s="16" t="s">
        <v>46</v>
      </c>
      <c r="D52" s="47">
        <v>407485909</v>
      </c>
      <c r="E52" s="47"/>
    </row>
    <row r="53" spans="1:5" s="13" customFormat="1" ht="16.5">
      <c r="A53" s="17" t="s">
        <v>47</v>
      </c>
      <c r="B53" s="18">
        <v>240</v>
      </c>
      <c r="C53" s="16" t="s">
        <v>48</v>
      </c>
      <c r="D53" s="47">
        <f>SUM(D54:D55)</f>
        <v>0</v>
      </c>
      <c r="E53" s="47">
        <f>SUM(E54:E55)</f>
        <v>0</v>
      </c>
    </row>
    <row r="54" spans="1:5" s="13" customFormat="1" ht="16.5">
      <c r="A54" s="15" t="s">
        <v>39</v>
      </c>
      <c r="B54" s="16">
        <v>241</v>
      </c>
      <c r="C54" s="18"/>
      <c r="D54" s="48"/>
      <c r="E54" s="48"/>
    </row>
    <row r="55" spans="1:5" s="13" customFormat="1" ht="16.5">
      <c r="A55" s="15" t="s">
        <v>40</v>
      </c>
      <c r="B55" s="16">
        <v>242</v>
      </c>
      <c r="C55" s="16"/>
      <c r="D55" s="47"/>
      <c r="E55" s="47"/>
    </row>
    <row r="56" spans="1:5" s="13" customFormat="1" ht="16.5">
      <c r="A56" s="49" t="s">
        <v>49</v>
      </c>
      <c r="B56" s="18">
        <v>250</v>
      </c>
      <c r="C56" s="16"/>
      <c r="D56" s="48">
        <f>SUM(D57:D60)</f>
        <v>0</v>
      </c>
      <c r="E56" s="48">
        <f>SUM(E57:E60)</f>
        <v>0</v>
      </c>
    </row>
    <row r="57" spans="1:5" s="13" customFormat="1" ht="16.5">
      <c r="A57" s="15" t="s">
        <v>50</v>
      </c>
      <c r="B57" s="16">
        <v>251</v>
      </c>
      <c r="C57" s="18"/>
      <c r="D57" s="48"/>
      <c r="E57" s="48"/>
    </row>
    <row r="58" spans="1:5" s="13" customFormat="1" ht="16.5">
      <c r="A58" s="15" t="s">
        <v>51</v>
      </c>
      <c r="B58" s="16">
        <v>252</v>
      </c>
      <c r="C58" s="16"/>
      <c r="D58" s="47"/>
      <c r="E58" s="47"/>
    </row>
    <row r="59" spans="1:5" s="13" customFormat="1" ht="16.5">
      <c r="A59" s="15" t="s">
        <v>52</v>
      </c>
      <c r="B59" s="16">
        <v>258</v>
      </c>
      <c r="C59" s="16" t="s">
        <v>53</v>
      </c>
      <c r="D59" s="47"/>
      <c r="E59" s="47"/>
    </row>
    <row r="60" spans="1:5" s="13" customFormat="1" ht="33">
      <c r="A60" s="15" t="s">
        <v>54</v>
      </c>
      <c r="B60" s="16">
        <v>259</v>
      </c>
      <c r="C60" s="16"/>
      <c r="D60" s="47"/>
      <c r="E60" s="47"/>
    </row>
    <row r="61" spans="1:5" s="13" customFormat="1" ht="16.5">
      <c r="A61" s="17" t="s">
        <v>55</v>
      </c>
      <c r="B61" s="18">
        <v>260</v>
      </c>
      <c r="C61" s="16"/>
      <c r="D61" s="48">
        <f>SUM(D62:D64)</f>
        <v>8218618030</v>
      </c>
      <c r="E61" s="48">
        <f>SUM(E62:E64)</f>
        <v>9043686999</v>
      </c>
    </row>
    <row r="62" spans="1:5" s="13" customFormat="1" ht="16.5">
      <c r="A62" s="15" t="s">
        <v>56</v>
      </c>
      <c r="B62" s="16">
        <v>261</v>
      </c>
      <c r="C62" s="16" t="s">
        <v>57</v>
      </c>
      <c r="D62" s="47">
        <v>8218618030</v>
      </c>
      <c r="E62" s="47">
        <v>9043686999</v>
      </c>
    </row>
    <row r="63" spans="1:5" s="13" customFormat="1" ht="16.5">
      <c r="A63" s="15" t="s">
        <v>58</v>
      </c>
      <c r="B63" s="16">
        <v>262</v>
      </c>
      <c r="C63" s="16" t="s">
        <v>59</v>
      </c>
      <c r="D63" s="47"/>
      <c r="E63" s="47"/>
    </row>
    <row r="64" spans="1:5" s="13" customFormat="1" ht="17.25" thickBot="1">
      <c r="A64" s="15" t="s">
        <v>60</v>
      </c>
      <c r="B64" s="16">
        <v>268</v>
      </c>
      <c r="C64" s="16"/>
      <c r="D64" s="46"/>
      <c r="E64" s="46"/>
    </row>
    <row r="65" spans="1:5" s="13" customFormat="1" ht="16.5">
      <c r="A65" s="50"/>
      <c r="B65" s="44"/>
      <c r="C65" s="51"/>
      <c r="D65" s="52"/>
      <c r="E65" s="52"/>
    </row>
    <row r="66" spans="1:5" s="13" customFormat="1" ht="16.5">
      <c r="A66" s="53" t="s">
        <v>61</v>
      </c>
      <c r="B66" s="18">
        <v>270</v>
      </c>
      <c r="C66" s="22"/>
      <c r="D66" s="48">
        <f>D10+D35</f>
        <v>401449605421</v>
      </c>
      <c r="E66" s="48">
        <f>E10+E35</f>
        <v>419532686150</v>
      </c>
    </row>
    <row r="67" spans="1:5" s="13" customFormat="1" ht="17.25" thickBot="1">
      <c r="A67" s="87"/>
      <c r="B67" s="25"/>
      <c r="C67" s="25"/>
      <c r="D67" s="55"/>
      <c r="E67" s="55"/>
    </row>
    <row r="68" spans="1:5" s="13" customFormat="1" ht="16.5">
      <c r="A68" s="86" t="s">
        <v>62</v>
      </c>
      <c r="B68" s="24"/>
      <c r="C68" s="24"/>
      <c r="D68" s="47"/>
      <c r="E68" s="47"/>
    </row>
    <row r="69" spans="1:5" s="13" customFormat="1" ht="16.5">
      <c r="A69" s="17"/>
      <c r="B69" s="18"/>
      <c r="C69" s="22"/>
      <c r="D69" s="48"/>
      <c r="E69" s="48"/>
    </row>
    <row r="70" spans="1:5" s="13" customFormat="1" ht="16.5">
      <c r="A70" s="17" t="s">
        <v>63</v>
      </c>
      <c r="B70" s="18">
        <v>300</v>
      </c>
      <c r="C70" s="22"/>
      <c r="D70" s="48">
        <f>D71+D84</f>
        <v>216916084402</v>
      </c>
      <c r="E70" s="48">
        <f>E71+E84</f>
        <v>225502450816</v>
      </c>
    </row>
    <row r="71" spans="1:5" s="13" customFormat="1" ht="16.5">
      <c r="A71" s="17" t="s">
        <v>64</v>
      </c>
      <c r="B71" s="18">
        <v>310</v>
      </c>
      <c r="C71" s="18"/>
      <c r="D71" s="48">
        <f>SUM(D72:D83)</f>
        <v>37217721975</v>
      </c>
      <c r="E71" s="48">
        <f>SUM(E72:E83)</f>
        <v>46387949597</v>
      </c>
    </row>
    <row r="72" spans="1:5" s="13" customFormat="1" ht="16.5">
      <c r="A72" s="15" t="s">
        <v>65</v>
      </c>
      <c r="B72" s="16">
        <v>311</v>
      </c>
      <c r="C72" s="16" t="s">
        <v>66</v>
      </c>
      <c r="D72" s="47">
        <v>17038800000</v>
      </c>
      <c r="E72" s="47">
        <v>34077600000</v>
      </c>
    </row>
    <row r="73" spans="1:5" s="13" customFormat="1" ht="16.5">
      <c r="A73" s="15" t="s">
        <v>67</v>
      </c>
      <c r="B73" s="16">
        <v>312</v>
      </c>
      <c r="C73" s="16"/>
      <c r="D73" s="47">
        <v>2651432254</v>
      </c>
      <c r="E73" s="47">
        <v>3571943459</v>
      </c>
    </row>
    <row r="74" spans="1:5" s="13" customFormat="1" ht="16.5">
      <c r="A74" s="15" t="s">
        <v>68</v>
      </c>
      <c r="B74" s="16">
        <v>313</v>
      </c>
      <c r="C74" s="16"/>
      <c r="D74" s="47">
        <v>5033702808</v>
      </c>
      <c r="E74" s="47"/>
    </row>
    <row r="75" spans="1:5" s="13" customFormat="1" ht="16.5">
      <c r="A75" s="15" t="s">
        <v>69</v>
      </c>
      <c r="B75" s="16">
        <v>314</v>
      </c>
      <c r="C75" s="16" t="s">
        <v>70</v>
      </c>
      <c r="D75" s="47">
        <v>3062779509</v>
      </c>
      <c r="E75" s="47">
        <v>148997288</v>
      </c>
    </row>
    <row r="76" spans="1:5" s="13" customFormat="1" ht="16.5">
      <c r="A76" s="15" t="s">
        <v>71</v>
      </c>
      <c r="B76" s="16">
        <v>315</v>
      </c>
      <c r="C76" s="16"/>
      <c r="D76" s="47">
        <v>155718487</v>
      </c>
      <c r="E76" s="47">
        <v>663694574</v>
      </c>
    </row>
    <row r="77" spans="1:5" s="13" customFormat="1" ht="16.5">
      <c r="A77" s="15" t="s">
        <v>72</v>
      </c>
      <c r="B77" s="16">
        <v>316</v>
      </c>
      <c r="C77" s="16" t="s">
        <v>73</v>
      </c>
      <c r="D77" s="47">
        <v>2421266376</v>
      </c>
      <c r="E77" s="47">
        <v>1363580340</v>
      </c>
    </row>
    <row r="78" spans="1:5" s="13" customFormat="1" ht="16.5">
      <c r="A78" s="15" t="s">
        <v>74</v>
      </c>
      <c r="B78" s="16">
        <v>317</v>
      </c>
      <c r="C78" s="16"/>
      <c r="D78" s="47"/>
      <c r="E78" s="47"/>
    </row>
    <row r="79" spans="1:5" s="13" customFormat="1" ht="33">
      <c r="A79" s="15" t="s">
        <v>75</v>
      </c>
      <c r="B79" s="16">
        <v>318</v>
      </c>
      <c r="C79" s="16"/>
      <c r="D79" s="47"/>
      <c r="E79" s="47"/>
    </row>
    <row r="80" spans="1:5" s="13" customFormat="1" ht="22.5" customHeight="1">
      <c r="A80" s="15" t="s">
        <v>76</v>
      </c>
      <c r="B80" s="16">
        <v>319</v>
      </c>
      <c r="C80" s="16" t="s">
        <v>77</v>
      </c>
      <c r="D80" s="47">
        <v>5111423149</v>
      </c>
      <c r="E80" s="47">
        <v>4837534175</v>
      </c>
    </row>
    <row r="81" spans="1:5" s="13" customFormat="1" ht="16.5">
      <c r="A81" s="15" t="s">
        <v>78</v>
      </c>
      <c r="B81" s="16">
        <v>320</v>
      </c>
      <c r="C81" s="18"/>
      <c r="D81" s="47"/>
      <c r="E81" s="47"/>
    </row>
    <row r="82" spans="1:5" s="13" customFormat="1" ht="16.5">
      <c r="A82" s="15" t="s">
        <v>168</v>
      </c>
      <c r="B82" s="16">
        <v>323</v>
      </c>
      <c r="C82" s="18"/>
      <c r="D82" s="47">
        <v>1742599392</v>
      </c>
      <c r="E82" s="47">
        <v>1724599761</v>
      </c>
    </row>
    <row r="83" spans="1:5" s="13" customFormat="1" ht="21" customHeight="1">
      <c r="A83" s="15" t="s">
        <v>169</v>
      </c>
      <c r="B83" s="16">
        <v>327</v>
      </c>
      <c r="C83" s="18"/>
      <c r="D83" s="47"/>
      <c r="E83" s="47"/>
    </row>
    <row r="84" spans="1:5" s="13" customFormat="1" ht="16.5">
      <c r="A84" s="17" t="s">
        <v>79</v>
      </c>
      <c r="B84" s="18">
        <v>330</v>
      </c>
      <c r="C84" s="18"/>
      <c r="D84" s="48">
        <f>SUM(D85:D93)</f>
        <v>179698362427</v>
      </c>
      <c r="E84" s="48">
        <f>SUM(E85:E93)</f>
        <v>179114501219</v>
      </c>
    </row>
    <row r="85" spans="1:5" s="13" customFormat="1" ht="16.5">
      <c r="A85" s="15" t="s">
        <v>80</v>
      </c>
      <c r="B85" s="16">
        <v>331</v>
      </c>
      <c r="C85" s="16"/>
      <c r="D85" s="47"/>
      <c r="E85" s="47"/>
    </row>
    <row r="86" spans="1:5" s="13" customFormat="1" ht="16.5">
      <c r="A86" s="15" t="s">
        <v>81</v>
      </c>
      <c r="B86" s="16">
        <v>332</v>
      </c>
      <c r="C86" s="16" t="s">
        <v>82</v>
      </c>
      <c r="D86" s="47"/>
      <c r="E86" s="47"/>
    </row>
    <row r="87" spans="1:5" s="13" customFormat="1" ht="16.5">
      <c r="A87" s="15" t="s">
        <v>83</v>
      </c>
      <c r="B87" s="16">
        <v>333</v>
      </c>
      <c r="C87" s="16"/>
      <c r="D87" s="47"/>
      <c r="E87" s="47"/>
    </row>
    <row r="88" spans="1:5" s="13" customFormat="1" ht="16.5">
      <c r="A88" s="15" t="s">
        <v>84</v>
      </c>
      <c r="B88" s="16">
        <v>334</v>
      </c>
      <c r="C88" s="16" t="s">
        <v>85</v>
      </c>
      <c r="D88" s="47">
        <v>179689769427</v>
      </c>
      <c r="E88" s="47">
        <v>179105908219</v>
      </c>
    </row>
    <row r="89" spans="1:5" s="13" customFormat="1" ht="16.5">
      <c r="A89" s="15" t="s">
        <v>86</v>
      </c>
      <c r="B89" s="16">
        <v>335</v>
      </c>
      <c r="C89" s="16" t="s">
        <v>59</v>
      </c>
      <c r="D89" s="47"/>
      <c r="E89" s="47"/>
    </row>
    <row r="90" spans="1:5" s="13" customFormat="1" ht="16.5">
      <c r="A90" s="15" t="s">
        <v>87</v>
      </c>
      <c r="B90" s="16">
        <v>336</v>
      </c>
      <c r="C90" s="16"/>
      <c r="D90" s="47">
        <v>8593000</v>
      </c>
      <c r="E90" s="47">
        <v>8593000</v>
      </c>
    </row>
    <row r="91" spans="1:5" s="13" customFormat="1" ht="16.5">
      <c r="A91" s="15" t="s">
        <v>88</v>
      </c>
      <c r="B91" s="16">
        <v>337</v>
      </c>
      <c r="C91" s="16"/>
      <c r="D91" s="47"/>
      <c r="E91" s="47"/>
    </row>
    <row r="92" spans="1:5" s="13" customFormat="1" ht="16.5">
      <c r="A92" s="15" t="s">
        <v>170</v>
      </c>
      <c r="B92" s="16">
        <v>338</v>
      </c>
      <c r="C92" s="16"/>
      <c r="D92" s="47"/>
      <c r="E92" s="47"/>
    </row>
    <row r="93" spans="1:5" s="13" customFormat="1" ht="16.5">
      <c r="A93" s="15" t="s">
        <v>171</v>
      </c>
      <c r="B93" s="16">
        <v>339</v>
      </c>
      <c r="C93" s="22"/>
      <c r="D93" s="47"/>
      <c r="E93" s="47"/>
    </row>
    <row r="94" spans="1:5" s="13" customFormat="1" ht="17.25" thickBot="1">
      <c r="A94" s="37"/>
      <c r="B94" s="54"/>
      <c r="C94" s="39"/>
      <c r="D94" s="75"/>
      <c r="E94" s="75"/>
    </row>
    <row r="95" spans="1:5" s="13" customFormat="1" ht="17.25" thickTop="1">
      <c r="A95" s="90" t="s">
        <v>89</v>
      </c>
      <c r="B95" s="91">
        <v>400</v>
      </c>
      <c r="C95" s="83"/>
      <c r="D95" s="92">
        <f>D96+D109</f>
        <v>184533521019</v>
      </c>
      <c r="E95" s="92">
        <f>E96+E109</f>
        <v>194030235334</v>
      </c>
    </row>
    <row r="96" spans="1:5" s="13" customFormat="1" ht="16.5">
      <c r="A96" s="17" t="s">
        <v>90</v>
      </c>
      <c r="B96" s="18">
        <v>410</v>
      </c>
      <c r="C96" s="16" t="s">
        <v>91</v>
      </c>
      <c r="D96" s="48">
        <f>SUM(D97:D108)</f>
        <v>184533521019</v>
      </c>
      <c r="E96" s="48">
        <f>SUM(E97:E108)</f>
        <v>194030235334</v>
      </c>
    </row>
    <row r="97" spans="1:5" s="13" customFormat="1" ht="16.5">
      <c r="A97" s="15" t="s">
        <v>92</v>
      </c>
      <c r="B97" s="16">
        <v>411</v>
      </c>
      <c r="C97" s="16"/>
      <c r="D97" s="47">
        <v>149973470000</v>
      </c>
      <c r="E97" s="47">
        <v>149973470000</v>
      </c>
    </row>
    <row r="98" spans="1:5" s="13" customFormat="1" ht="16.5">
      <c r="A98" s="15" t="s">
        <v>93</v>
      </c>
      <c r="B98" s="16">
        <v>412</v>
      </c>
      <c r="C98" s="16"/>
      <c r="D98" s="47"/>
      <c r="E98" s="47"/>
    </row>
    <row r="99" spans="1:5" s="13" customFormat="1" ht="16.5">
      <c r="A99" s="15" t="s">
        <v>94</v>
      </c>
      <c r="B99" s="24">
        <v>413</v>
      </c>
      <c r="C99" s="24"/>
      <c r="D99" s="47"/>
      <c r="E99" s="47"/>
    </row>
    <row r="100" spans="1:5" s="13" customFormat="1" ht="16.5">
      <c r="A100" s="15" t="s">
        <v>95</v>
      </c>
      <c r="B100" s="24">
        <v>414</v>
      </c>
      <c r="C100" s="24"/>
      <c r="D100" s="47"/>
      <c r="E100" s="47"/>
    </row>
    <row r="101" spans="1:5" s="13" customFormat="1" ht="16.5">
      <c r="A101" s="15" t="s">
        <v>96</v>
      </c>
      <c r="B101" s="24">
        <v>415</v>
      </c>
      <c r="C101" s="24"/>
      <c r="D101" s="47"/>
      <c r="E101" s="47"/>
    </row>
    <row r="102" spans="1:5" s="13" customFormat="1" ht="16.5">
      <c r="A102" s="15" t="s">
        <v>97</v>
      </c>
      <c r="B102" s="24">
        <v>416</v>
      </c>
      <c r="C102" s="24"/>
      <c r="D102" s="47">
        <v>-9261992952</v>
      </c>
      <c r="E102" s="47">
        <v>-8517979660</v>
      </c>
    </row>
    <row r="103" spans="1:5" s="13" customFormat="1" ht="16.5">
      <c r="A103" s="15" t="s">
        <v>98</v>
      </c>
      <c r="B103" s="24">
        <v>417</v>
      </c>
      <c r="C103" s="24"/>
      <c r="D103" s="47">
        <v>12912008702</v>
      </c>
      <c r="E103" s="47">
        <v>10117009626</v>
      </c>
    </row>
    <row r="104" spans="1:5" s="13" customFormat="1" ht="16.5">
      <c r="A104" s="15" t="s">
        <v>99</v>
      </c>
      <c r="B104" s="24">
        <v>418</v>
      </c>
      <c r="C104" s="24"/>
      <c r="D104" s="47">
        <v>5388244153</v>
      </c>
      <c r="E104" s="47">
        <v>4270244522</v>
      </c>
    </row>
    <row r="105" spans="1:5" s="13" customFormat="1" ht="16.5">
      <c r="A105" s="15" t="s">
        <v>100</v>
      </c>
      <c r="B105" s="16">
        <v>419</v>
      </c>
      <c r="C105" s="16"/>
      <c r="D105" s="46"/>
      <c r="E105" s="46"/>
    </row>
    <row r="106" spans="1:5" s="13" customFormat="1" ht="16.5">
      <c r="A106" s="15" t="s">
        <v>101</v>
      </c>
      <c r="B106" s="16">
        <v>420</v>
      </c>
      <c r="C106" s="16"/>
      <c r="D106" s="46">
        <v>25521791116</v>
      </c>
      <c r="E106" s="46">
        <v>38187490846</v>
      </c>
    </row>
    <row r="107" spans="1:5" s="13" customFormat="1" ht="16.5">
      <c r="A107" s="15" t="s">
        <v>102</v>
      </c>
      <c r="B107" s="16">
        <v>421</v>
      </c>
      <c r="C107" s="16"/>
      <c r="D107" s="46"/>
      <c r="E107" s="46"/>
    </row>
    <row r="108" spans="1:5" s="13" customFormat="1" ht="16.5">
      <c r="A108" s="15" t="s">
        <v>172</v>
      </c>
      <c r="B108" s="16">
        <v>422</v>
      </c>
      <c r="C108" s="16"/>
      <c r="D108" s="46"/>
      <c r="E108" s="46"/>
    </row>
    <row r="109" spans="1:5" s="13" customFormat="1" ht="16.5">
      <c r="A109" s="17" t="s">
        <v>103</v>
      </c>
      <c r="B109" s="18">
        <v>430</v>
      </c>
      <c r="C109" s="18"/>
      <c r="D109" s="45">
        <f>SUM(D110:D111)</f>
        <v>0</v>
      </c>
      <c r="E109" s="45">
        <f>SUM(E110:E111)</f>
        <v>0</v>
      </c>
    </row>
    <row r="110" spans="1:5" s="13" customFormat="1" ht="16.5">
      <c r="A110" s="15" t="s">
        <v>173</v>
      </c>
      <c r="B110" s="16">
        <v>432</v>
      </c>
      <c r="C110" s="16" t="s">
        <v>104</v>
      </c>
      <c r="D110" s="46"/>
      <c r="E110" s="46"/>
    </row>
    <row r="111" spans="1:5" s="13" customFormat="1" ht="17.25" thickBot="1">
      <c r="A111" s="15" t="s">
        <v>174</v>
      </c>
      <c r="B111" s="16">
        <v>433</v>
      </c>
      <c r="C111" s="16"/>
      <c r="D111" s="46"/>
      <c r="E111" s="46"/>
    </row>
    <row r="112" spans="1:5" s="13" customFormat="1" ht="16.5">
      <c r="A112" s="50"/>
      <c r="B112" s="44"/>
      <c r="C112" s="51"/>
      <c r="D112" s="52"/>
      <c r="E112" s="52"/>
    </row>
    <row r="113" spans="1:6" s="13" customFormat="1" ht="33.75" thickBot="1">
      <c r="A113" s="35" t="s">
        <v>105</v>
      </c>
      <c r="B113" s="26">
        <v>440</v>
      </c>
      <c r="C113" s="12"/>
      <c r="D113" s="57">
        <f>D70+D95</f>
        <v>401449605421</v>
      </c>
      <c r="E113" s="57">
        <f>E70+E95</f>
        <v>419532686150</v>
      </c>
      <c r="F113" s="58">
        <f>D66-D113</f>
        <v>0</v>
      </c>
    </row>
    <row r="114" spans="1:4" s="13" customFormat="1" ht="16.5">
      <c r="A114" s="27"/>
      <c r="D114" s="58"/>
    </row>
    <row r="115" spans="1:5" s="13" customFormat="1" ht="16.5">
      <c r="A115" s="113" t="s">
        <v>106</v>
      </c>
      <c r="B115" s="113"/>
      <c r="C115" s="113"/>
      <c r="D115" s="113"/>
      <c r="E115" s="113"/>
    </row>
    <row r="116" s="13" customFormat="1" ht="17.25" thickBot="1">
      <c r="A116" s="27"/>
    </row>
    <row r="117" spans="1:5" s="13" customFormat="1" ht="33" thickBot="1" thickTop="1">
      <c r="A117" s="29" t="s">
        <v>107</v>
      </c>
      <c r="B117" s="73"/>
      <c r="C117" s="81" t="s">
        <v>2</v>
      </c>
      <c r="D117" s="74" t="s">
        <v>153</v>
      </c>
      <c r="E117" s="78" t="s">
        <v>152</v>
      </c>
    </row>
    <row r="118" spans="1:5" s="13" customFormat="1" ht="16.5">
      <c r="A118" s="15" t="s">
        <v>108</v>
      </c>
      <c r="B118" s="16"/>
      <c r="C118" s="16">
        <v>24</v>
      </c>
      <c r="D118" s="59"/>
      <c r="E118" s="60"/>
    </row>
    <row r="119" spans="1:5" s="13" customFormat="1" ht="33">
      <c r="A119" s="15" t="s">
        <v>109</v>
      </c>
      <c r="B119" s="61"/>
      <c r="C119" s="61"/>
      <c r="D119" s="59"/>
      <c r="E119" s="60"/>
    </row>
    <row r="120" spans="1:5" s="13" customFormat="1" ht="33">
      <c r="A120" s="15" t="s">
        <v>110</v>
      </c>
      <c r="B120" s="61"/>
      <c r="C120" s="61"/>
      <c r="D120" s="59"/>
      <c r="E120" s="60"/>
    </row>
    <row r="121" spans="1:5" s="13" customFormat="1" ht="16.5">
      <c r="A121" s="15" t="s">
        <v>111</v>
      </c>
      <c r="B121" s="61"/>
      <c r="C121" s="61"/>
      <c r="D121" s="59"/>
      <c r="E121" s="60"/>
    </row>
    <row r="122" spans="1:5" s="13" customFormat="1" ht="16.5">
      <c r="A122" s="15" t="s">
        <v>112</v>
      </c>
      <c r="B122" s="62"/>
      <c r="C122" s="62"/>
      <c r="D122" s="63"/>
      <c r="E122" s="60"/>
    </row>
    <row r="123" spans="1:5" s="13" customFormat="1" ht="17.25" thickBot="1">
      <c r="A123" s="37" t="s">
        <v>113</v>
      </c>
      <c r="B123" s="64"/>
      <c r="C123" s="64"/>
      <c r="D123" s="65"/>
      <c r="E123" s="66"/>
    </row>
    <row r="124" s="13" customFormat="1" ht="17.25" thickTop="1">
      <c r="A124" s="27"/>
    </row>
    <row r="125" spans="3:5" s="13" customFormat="1" ht="16.5">
      <c r="C125" s="110" t="s">
        <v>328</v>
      </c>
      <c r="D125" s="113"/>
      <c r="E125" s="113"/>
    </row>
    <row r="126" spans="1:5" s="13" customFormat="1" ht="16.5">
      <c r="A126" s="67" t="s">
        <v>155</v>
      </c>
      <c r="B126" s="67"/>
      <c r="C126" s="114" t="s">
        <v>142</v>
      </c>
      <c r="D126" s="114"/>
      <c r="E126" s="114"/>
    </row>
    <row r="127" spans="1:5" s="13" customFormat="1" ht="16.5">
      <c r="A127" s="67"/>
      <c r="B127" s="67"/>
      <c r="C127" s="28"/>
      <c r="D127" s="28"/>
      <c r="E127" s="28"/>
    </row>
    <row r="128" spans="1:5" s="13" customFormat="1" ht="16.5">
      <c r="A128" s="67"/>
      <c r="B128" s="67"/>
      <c r="C128" s="28"/>
      <c r="D128" s="28"/>
      <c r="E128" s="28"/>
    </row>
    <row r="129" spans="1:5" s="13" customFormat="1" ht="16.5">
      <c r="A129" s="67"/>
      <c r="B129" s="67"/>
      <c r="C129" s="28"/>
      <c r="D129" s="28"/>
      <c r="E129" s="28"/>
    </row>
    <row r="130" spans="1:5" s="13" customFormat="1" ht="16.5">
      <c r="A130" s="67"/>
      <c r="B130" s="67"/>
      <c r="C130" s="28"/>
      <c r="D130" s="28"/>
      <c r="E130" s="28"/>
    </row>
    <row r="131" spans="1:5" s="13" customFormat="1" ht="25.5" customHeight="1">
      <c r="A131" s="67" t="s">
        <v>156</v>
      </c>
      <c r="B131" s="68"/>
      <c r="C131" s="114" t="s">
        <v>154</v>
      </c>
      <c r="D131" s="114"/>
      <c r="E131" s="114"/>
    </row>
    <row r="133" ht="15">
      <c r="A133" s="6"/>
    </row>
    <row r="134" ht="15">
      <c r="A134" s="6"/>
    </row>
    <row r="135" ht="15">
      <c r="A135" s="6"/>
    </row>
    <row r="136" spans="1:4" ht="15">
      <c r="A136" s="6"/>
      <c r="D136" s="7"/>
    </row>
  </sheetData>
  <sheetProtection/>
  <mergeCells count="9">
    <mergeCell ref="C125:E125"/>
    <mergeCell ref="C126:E126"/>
    <mergeCell ref="C131:E131"/>
    <mergeCell ref="A6:E6"/>
    <mergeCell ref="B1:E1"/>
    <mergeCell ref="B2:E2"/>
    <mergeCell ref="B3:E3"/>
    <mergeCell ref="A5:E5"/>
    <mergeCell ref="A115:E115"/>
  </mergeCells>
  <printOptions horizontalCentered="1"/>
  <pageMargins left="0.41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20.7109375" style="2" customWidth="1"/>
    <col min="5" max="5" width="19.57421875" style="2" customWidth="1"/>
    <col min="6" max="6" width="9.140625" style="2" customWidth="1"/>
    <col min="7" max="7" width="24.00390625" style="2" customWidth="1"/>
    <col min="8" max="16384" width="9.140625" style="2" customWidth="1"/>
  </cols>
  <sheetData>
    <row r="1" spans="1:5" ht="15" customHeight="1">
      <c r="A1" s="8" t="s">
        <v>151</v>
      </c>
      <c r="B1" s="111" t="s">
        <v>147</v>
      </c>
      <c r="C1" s="111"/>
      <c r="D1" s="111"/>
      <c r="E1" s="111"/>
    </row>
    <row r="2" spans="1:5" ht="15">
      <c r="A2" s="8"/>
      <c r="B2" s="115" t="s">
        <v>145</v>
      </c>
      <c r="C2" s="115"/>
      <c r="D2" s="115"/>
      <c r="E2" s="115"/>
    </row>
    <row r="3" spans="1:5" ht="15">
      <c r="A3" s="8"/>
      <c r="B3" s="115" t="s">
        <v>146</v>
      </c>
      <c r="C3" s="115"/>
      <c r="D3" s="115"/>
      <c r="E3" s="115"/>
    </row>
    <row r="4" spans="1:5" ht="15">
      <c r="A4" s="8"/>
      <c r="B4" s="9"/>
      <c r="C4" s="115"/>
      <c r="D4" s="115"/>
      <c r="E4" s="115"/>
    </row>
    <row r="5" spans="1:5" s="13" customFormat="1" ht="16.5">
      <c r="A5" s="113" t="s">
        <v>114</v>
      </c>
      <c r="B5" s="113"/>
      <c r="C5" s="113"/>
      <c r="D5" s="113"/>
      <c r="E5" s="113"/>
    </row>
    <row r="6" spans="1:5" s="13" customFormat="1" ht="16.5">
      <c r="A6" s="110" t="s">
        <v>329</v>
      </c>
      <c r="B6" s="110"/>
      <c r="C6" s="110"/>
      <c r="D6" s="110"/>
      <c r="E6" s="110"/>
    </row>
    <row r="7" spans="1:5" s="13" customFormat="1" ht="16.5">
      <c r="A7" s="14"/>
      <c r="B7" s="14"/>
      <c r="C7" s="14"/>
      <c r="D7" s="14"/>
      <c r="E7" s="14"/>
    </row>
    <row r="8" spans="1:5" s="13" customFormat="1" ht="17.25" thickBot="1">
      <c r="A8" s="10" t="s">
        <v>115</v>
      </c>
      <c r="E8" s="10" t="s">
        <v>161</v>
      </c>
    </row>
    <row r="9" spans="1:5" s="13" customFormat="1" ht="37.5" customHeight="1" thickBot="1" thickTop="1">
      <c r="A9" s="31" t="s">
        <v>107</v>
      </c>
      <c r="B9" s="32" t="s">
        <v>143</v>
      </c>
      <c r="C9" s="32" t="s">
        <v>2</v>
      </c>
      <c r="D9" s="32" t="s">
        <v>158</v>
      </c>
      <c r="E9" s="84" t="s">
        <v>157</v>
      </c>
    </row>
    <row r="10" spans="1:5" s="13" customFormat="1" ht="17.25" thickBot="1">
      <c r="A10" s="41">
        <v>1</v>
      </c>
      <c r="B10" s="30">
        <v>2</v>
      </c>
      <c r="C10" s="30">
        <v>3</v>
      </c>
      <c r="D10" s="30">
        <v>4</v>
      </c>
      <c r="E10" s="93">
        <v>5</v>
      </c>
    </row>
    <row r="11" spans="1:5" s="13" customFormat="1" ht="17.25" thickTop="1">
      <c r="A11" s="15" t="s">
        <v>116</v>
      </c>
      <c r="B11" s="33" t="s">
        <v>148</v>
      </c>
      <c r="C11" s="24" t="s">
        <v>117</v>
      </c>
      <c r="D11" s="34">
        <v>75024993170</v>
      </c>
      <c r="E11" s="34">
        <f>29606159341+'[1]KetQuaKinhDoanh'!$D$11</f>
        <v>57438279735</v>
      </c>
    </row>
    <row r="12" spans="1:5" s="13" customFormat="1" ht="16.5">
      <c r="A12" s="15" t="s">
        <v>118</v>
      </c>
      <c r="B12" s="33" t="s">
        <v>149</v>
      </c>
      <c r="C12" s="24"/>
      <c r="D12" s="34"/>
      <c r="E12" s="34"/>
    </row>
    <row r="13" spans="1:5" s="19" customFormat="1" ht="33">
      <c r="A13" s="17" t="s">
        <v>119</v>
      </c>
      <c r="B13" s="22">
        <v>10</v>
      </c>
      <c r="C13" s="22"/>
      <c r="D13" s="23">
        <f>D11-D12</f>
        <v>75024993170</v>
      </c>
      <c r="E13" s="23">
        <f>E11-E12</f>
        <v>57438279735</v>
      </c>
    </row>
    <row r="14" spans="1:5" s="13" customFormat="1" ht="16.5">
      <c r="A14" s="15" t="s">
        <v>120</v>
      </c>
      <c r="B14" s="24">
        <v>11</v>
      </c>
      <c r="C14" s="24" t="s">
        <v>121</v>
      </c>
      <c r="D14" s="34">
        <v>27359220770</v>
      </c>
      <c r="E14" s="34">
        <v>19212285542</v>
      </c>
    </row>
    <row r="15" spans="1:5" s="19" customFormat="1" ht="33">
      <c r="A15" s="17" t="s">
        <v>122</v>
      </c>
      <c r="B15" s="22">
        <v>20</v>
      </c>
      <c r="C15" s="22"/>
      <c r="D15" s="23">
        <f>D13-D14</f>
        <v>47665772400</v>
      </c>
      <c r="E15" s="23">
        <f>E13-E14</f>
        <v>38225994193</v>
      </c>
    </row>
    <row r="16" spans="1:5" s="13" customFormat="1" ht="16.5">
      <c r="A16" s="15" t="s">
        <v>123</v>
      </c>
      <c r="B16" s="24">
        <v>21</v>
      </c>
      <c r="C16" s="24" t="s">
        <v>124</v>
      </c>
      <c r="D16" s="34">
        <v>610236965</v>
      </c>
      <c r="E16" s="34">
        <f>70189848+'[1]KetQuaKinhDoanh'!$D$16</f>
        <v>184699520</v>
      </c>
    </row>
    <row r="17" spans="1:5" s="13" customFormat="1" ht="16.5">
      <c r="A17" s="15" t="s">
        <v>125</v>
      </c>
      <c r="B17" s="24">
        <v>22</v>
      </c>
      <c r="C17" s="24" t="s">
        <v>126</v>
      </c>
      <c r="D17" s="77">
        <v>21057602094</v>
      </c>
      <c r="E17" s="77">
        <v>10864804199</v>
      </c>
    </row>
    <row r="18" spans="1:5" s="21" customFormat="1" ht="16.5">
      <c r="A18" s="20" t="s">
        <v>159</v>
      </c>
      <c r="B18" s="36">
        <v>23</v>
      </c>
      <c r="C18" s="36"/>
      <c r="D18" s="77">
        <v>10144809142</v>
      </c>
      <c r="E18" s="77">
        <v>6438848387</v>
      </c>
    </row>
    <row r="19" spans="1:5" s="13" customFormat="1" ht="16.5">
      <c r="A19" s="15" t="s">
        <v>127</v>
      </c>
      <c r="B19" s="24">
        <v>24</v>
      </c>
      <c r="C19" s="24"/>
      <c r="D19" s="34"/>
      <c r="E19" s="34"/>
    </row>
    <row r="20" spans="1:5" s="13" customFormat="1" ht="16.5">
      <c r="A20" s="15" t="s">
        <v>128</v>
      </c>
      <c r="B20" s="24">
        <v>25</v>
      </c>
      <c r="C20" s="24"/>
      <c r="D20" s="34">
        <v>2373971040</v>
      </c>
      <c r="E20" s="34">
        <v>1498830324</v>
      </c>
    </row>
    <row r="21" spans="1:5" s="19" customFormat="1" ht="18.75" customHeight="1">
      <c r="A21" s="17" t="s">
        <v>129</v>
      </c>
      <c r="B21" s="116">
        <v>30</v>
      </c>
      <c r="C21" s="116"/>
      <c r="D21" s="117">
        <f>D15+D16-D17-D20</f>
        <v>24844436231</v>
      </c>
      <c r="E21" s="117">
        <f>E15+E16-E17-E20</f>
        <v>26047059190</v>
      </c>
    </row>
    <row r="22" spans="1:5" s="19" customFormat="1" ht="16.5">
      <c r="A22" s="17" t="s">
        <v>130</v>
      </c>
      <c r="B22" s="116"/>
      <c r="C22" s="116"/>
      <c r="D22" s="117"/>
      <c r="E22" s="117"/>
    </row>
    <row r="23" spans="1:5" s="13" customFormat="1" ht="16.5">
      <c r="A23" s="15" t="s">
        <v>131</v>
      </c>
      <c r="B23" s="24">
        <v>31</v>
      </c>
      <c r="C23" s="24"/>
      <c r="D23" s="34"/>
      <c r="E23" s="34"/>
    </row>
    <row r="24" spans="1:5" s="13" customFormat="1" ht="16.5">
      <c r="A24" s="15" t="s">
        <v>132</v>
      </c>
      <c r="B24" s="24">
        <v>32</v>
      </c>
      <c r="C24" s="24"/>
      <c r="D24" s="23"/>
      <c r="E24" s="23"/>
    </row>
    <row r="25" spans="1:5" s="13" customFormat="1" ht="16.5">
      <c r="A25" s="15" t="s">
        <v>133</v>
      </c>
      <c r="B25" s="24">
        <v>40</v>
      </c>
      <c r="C25" s="24"/>
      <c r="D25" s="23">
        <f>D23-D24</f>
        <v>0</v>
      </c>
      <c r="E25" s="23">
        <f>E23-E24</f>
        <v>0</v>
      </c>
    </row>
    <row r="26" spans="1:5" s="19" customFormat="1" ht="16.5">
      <c r="A26" s="17" t="s">
        <v>134</v>
      </c>
      <c r="B26" s="116">
        <v>50</v>
      </c>
      <c r="C26" s="116"/>
      <c r="D26" s="117">
        <f>D21+D25</f>
        <v>24844436231</v>
      </c>
      <c r="E26" s="117">
        <f>E21+E25</f>
        <v>26047059190</v>
      </c>
    </row>
    <row r="27" spans="1:7" s="19" customFormat="1" ht="16.5">
      <c r="A27" s="17" t="s">
        <v>135</v>
      </c>
      <c r="B27" s="116"/>
      <c r="C27" s="116"/>
      <c r="D27" s="117"/>
      <c r="E27" s="117"/>
      <c r="G27" s="95"/>
    </row>
    <row r="28" spans="1:7" s="13" customFormat="1" ht="16.5">
      <c r="A28" s="15" t="s">
        <v>136</v>
      </c>
      <c r="B28" s="24">
        <v>51</v>
      </c>
      <c r="C28" s="24" t="s">
        <v>138</v>
      </c>
      <c r="D28" s="23">
        <f>D26*20%*50%</f>
        <v>2484443623.1</v>
      </c>
      <c r="E28" s="23">
        <f>E26*25%*50%</f>
        <v>3255882398.75</v>
      </c>
      <c r="G28" s="96"/>
    </row>
    <row r="29" spans="1:7" s="13" customFormat="1" ht="16.5">
      <c r="A29" s="15" t="s">
        <v>137</v>
      </c>
      <c r="B29" s="24">
        <v>52</v>
      </c>
      <c r="C29" s="24" t="s">
        <v>138</v>
      </c>
      <c r="D29" s="23"/>
      <c r="E29" s="23"/>
      <c r="G29" s="58"/>
    </row>
    <row r="30" spans="1:7" s="19" customFormat="1" ht="33">
      <c r="A30" s="17" t="s">
        <v>160</v>
      </c>
      <c r="B30" s="24">
        <v>60</v>
      </c>
      <c r="C30" s="24"/>
      <c r="D30" s="23">
        <f>D26-D28-D29</f>
        <v>22359992607.9</v>
      </c>
      <c r="E30" s="23">
        <f>E26-E28-E29</f>
        <v>22791176791.25</v>
      </c>
      <c r="G30" s="94"/>
    </row>
    <row r="31" spans="1:5" s="13" customFormat="1" ht="17.25" thickBot="1">
      <c r="A31" s="37" t="s">
        <v>139</v>
      </c>
      <c r="B31" s="38">
        <v>70</v>
      </c>
      <c r="C31" s="39"/>
      <c r="D31" s="40">
        <f>D30/14997347</f>
        <v>1490.92986965628</v>
      </c>
      <c r="E31" s="40">
        <f>E30/14997347</f>
        <v>1519.6805669196026</v>
      </c>
    </row>
    <row r="32" spans="1:5" s="13" customFormat="1" ht="27.75" customHeight="1" thickTop="1">
      <c r="A32" s="27" t="s">
        <v>140</v>
      </c>
      <c r="C32" s="118" t="s">
        <v>328</v>
      </c>
      <c r="D32" s="118"/>
      <c r="E32" s="118"/>
    </row>
    <row r="33" spans="1:5" s="13" customFormat="1" ht="15" customHeight="1">
      <c r="A33" s="28" t="s">
        <v>141</v>
      </c>
      <c r="B33" s="28"/>
      <c r="C33" s="114" t="s">
        <v>142</v>
      </c>
      <c r="D33" s="114"/>
      <c r="E33" s="114"/>
    </row>
    <row r="34" spans="1:5" ht="25.5" customHeight="1">
      <c r="A34" s="4"/>
      <c r="B34" s="115"/>
      <c r="C34" s="115"/>
      <c r="D34" s="115"/>
      <c r="E34" s="115"/>
    </row>
    <row r="36" ht="15">
      <c r="A36" s="1"/>
    </row>
    <row r="38" spans="1:5" s="5" customFormat="1" ht="15" customHeight="1">
      <c r="A38" s="5" t="s">
        <v>162</v>
      </c>
      <c r="C38" s="119" t="s">
        <v>154</v>
      </c>
      <c r="D38" s="119"/>
      <c r="E38" s="119"/>
    </row>
    <row r="42" ht="15">
      <c r="D42" s="11"/>
    </row>
    <row r="44" ht="15">
      <c r="D44" s="7"/>
    </row>
  </sheetData>
  <sheetProtection/>
  <mergeCells count="19">
    <mergeCell ref="C4:E4"/>
    <mergeCell ref="B1:E1"/>
    <mergeCell ref="B2:E2"/>
    <mergeCell ref="B3:E3"/>
    <mergeCell ref="C38:E38"/>
    <mergeCell ref="B26:B27"/>
    <mergeCell ref="C26:C27"/>
    <mergeCell ref="D26:D27"/>
    <mergeCell ref="E26:E27"/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">
      <selection activeCell="H62" sqref="H62"/>
    </sheetView>
  </sheetViews>
  <sheetFormatPr defaultColWidth="9.140625" defaultRowHeight="15"/>
  <cols>
    <col min="2" max="2" width="44.57421875" style="0" customWidth="1"/>
    <col min="3" max="8" width="13.140625" style="0" bestFit="1" customWidth="1"/>
    <col min="9" max="9" width="14.140625" style="0" customWidth="1"/>
    <col min="10" max="10" width="14.7109375" style="0" customWidth="1"/>
    <col min="11" max="11" width="11.421875" style="0" bestFit="1" customWidth="1"/>
  </cols>
  <sheetData>
    <row r="1" spans="1:10" ht="15">
      <c r="A1" s="127"/>
      <c r="B1" s="127"/>
      <c r="C1" s="127"/>
      <c r="D1" s="127"/>
      <c r="E1" s="97"/>
      <c r="F1" s="129" t="s">
        <v>175</v>
      </c>
      <c r="G1" s="129"/>
      <c r="H1" s="129"/>
      <c r="I1" s="129"/>
      <c r="J1" s="129"/>
    </row>
    <row r="2" spans="1:10" ht="15">
      <c r="A2" s="128" t="s">
        <v>176</v>
      </c>
      <c r="B2" s="128"/>
      <c r="C2" s="128"/>
      <c r="D2" s="128"/>
      <c r="E2" s="97"/>
      <c r="F2" s="125" t="s">
        <v>177</v>
      </c>
      <c r="G2" s="125"/>
      <c r="H2" s="125"/>
      <c r="I2" s="125"/>
      <c r="J2" s="125"/>
    </row>
    <row r="3" spans="1:10" ht="15">
      <c r="A3" s="97"/>
      <c r="B3" s="97"/>
      <c r="C3" s="97"/>
      <c r="D3" s="97"/>
      <c r="E3" s="97"/>
      <c r="F3" s="125" t="s">
        <v>178</v>
      </c>
      <c r="G3" s="125"/>
      <c r="H3" s="125"/>
      <c r="I3" s="125"/>
      <c r="J3" s="125"/>
    </row>
    <row r="4" spans="1:10" ht="1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20.25">
      <c r="A5" s="126" t="s">
        <v>179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5">
      <c r="A6" s="125" t="s">
        <v>330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5.75" thickBot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15">
      <c r="A8" s="122" t="s">
        <v>180</v>
      </c>
      <c r="B8" s="120" t="s">
        <v>181</v>
      </c>
      <c r="C8" s="120" t="s">
        <v>182</v>
      </c>
      <c r="D8" s="120"/>
      <c r="E8" s="120" t="s">
        <v>183</v>
      </c>
      <c r="F8" s="120"/>
      <c r="G8" s="120" t="s">
        <v>184</v>
      </c>
      <c r="H8" s="120"/>
      <c r="I8" s="120" t="s">
        <v>331</v>
      </c>
      <c r="J8" s="121"/>
    </row>
    <row r="9" spans="1:10" ht="15">
      <c r="A9" s="123"/>
      <c r="B9" s="124"/>
      <c r="C9" s="102" t="s">
        <v>185</v>
      </c>
      <c r="D9" s="103" t="s">
        <v>186</v>
      </c>
      <c r="E9" s="102" t="s">
        <v>185</v>
      </c>
      <c r="F9" s="103" t="s">
        <v>186</v>
      </c>
      <c r="G9" s="102" t="s">
        <v>185</v>
      </c>
      <c r="H9" s="103" t="s">
        <v>186</v>
      </c>
      <c r="I9" s="102" t="s">
        <v>332</v>
      </c>
      <c r="J9" s="104" t="s">
        <v>333</v>
      </c>
    </row>
    <row r="10" spans="1:10" ht="15">
      <c r="A10" s="105">
        <v>111</v>
      </c>
      <c r="B10" s="106" t="s">
        <v>187</v>
      </c>
      <c r="C10" s="98">
        <v>272616340</v>
      </c>
      <c r="D10" s="98">
        <v>0</v>
      </c>
      <c r="E10" s="98">
        <v>11517510700</v>
      </c>
      <c r="F10" s="98">
        <v>11679457484</v>
      </c>
      <c r="G10" s="98">
        <v>110669556</v>
      </c>
      <c r="H10" s="98">
        <v>0</v>
      </c>
      <c r="I10" s="98">
        <v>11517510700</v>
      </c>
      <c r="J10" s="99">
        <v>11679457484</v>
      </c>
    </row>
    <row r="11" spans="1:10" ht="15">
      <c r="A11" s="105">
        <v>1111</v>
      </c>
      <c r="B11" s="106" t="s">
        <v>188</v>
      </c>
      <c r="C11" s="98">
        <v>272616340</v>
      </c>
      <c r="D11" s="98">
        <v>0</v>
      </c>
      <c r="E11" s="98">
        <v>11517510700</v>
      </c>
      <c r="F11" s="98">
        <v>11679457484</v>
      </c>
      <c r="G11" s="98">
        <v>110669556</v>
      </c>
      <c r="H11" s="98">
        <v>0</v>
      </c>
      <c r="I11" s="98">
        <v>11517510700</v>
      </c>
      <c r="J11" s="99">
        <v>11679457484</v>
      </c>
    </row>
    <row r="12" spans="1:10" ht="15">
      <c r="A12" s="105">
        <v>11111</v>
      </c>
      <c r="B12" s="106" t="s">
        <v>187</v>
      </c>
      <c r="C12" s="98">
        <v>236966340</v>
      </c>
      <c r="D12" s="98">
        <v>0</v>
      </c>
      <c r="E12" s="98">
        <v>11517510700</v>
      </c>
      <c r="F12" s="98">
        <v>11679457484</v>
      </c>
      <c r="G12" s="98">
        <v>75019556</v>
      </c>
      <c r="H12" s="98">
        <v>0</v>
      </c>
      <c r="I12" s="98">
        <v>11517510700</v>
      </c>
      <c r="J12" s="99">
        <v>11679457484</v>
      </c>
    </row>
    <row r="13" spans="1:10" ht="15">
      <c r="A13" s="105">
        <v>11112</v>
      </c>
      <c r="B13" s="106" t="s">
        <v>189</v>
      </c>
      <c r="C13" s="98">
        <v>35650000</v>
      </c>
      <c r="D13" s="98">
        <v>0</v>
      </c>
      <c r="E13" s="98">
        <v>0</v>
      </c>
      <c r="F13" s="98">
        <v>0</v>
      </c>
      <c r="G13" s="98">
        <v>35650000</v>
      </c>
      <c r="H13" s="98">
        <v>0</v>
      </c>
      <c r="I13" s="98">
        <v>0</v>
      </c>
      <c r="J13" s="99">
        <v>0</v>
      </c>
    </row>
    <row r="14" spans="1:10" ht="15">
      <c r="A14" s="105">
        <v>112</v>
      </c>
      <c r="B14" s="106" t="s">
        <v>334</v>
      </c>
      <c r="C14" s="98">
        <v>1462700978</v>
      </c>
      <c r="D14" s="98">
        <v>0</v>
      </c>
      <c r="E14" s="98">
        <v>220954276255</v>
      </c>
      <c r="F14" s="98">
        <v>217132807846</v>
      </c>
      <c r="G14" s="98">
        <v>5284169387</v>
      </c>
      <c r="H14" s="98">
        <v>0</v>
      </c>
      <c r="I14" s="98">
        <v>220954276255</v>
      </c>
      <c r="J14" s="99">
        <v>217132807846</v>
      </c>
    </row>
    <row r="15" spans="1:10" ht="15">
      <c r="A15" s="105">
        <v>1121</v>
      </c>
      <c r="B15" s="106" t="s">
        <v>335</v>
      </c>
      <c r="C15" s="98">
        <v>1450412081</v>
      </c>
      <c r="D15" s="98">
        <v>0</v>
      </c>
      <c r="E15" s="98">
        <v>181272559590</v>
      </c>
      <c r="F15" s="98">
        <v>177455373649</v>
      </c>
      <c r="G15" s="98">
        <v>5267598022</v>
      </c>
      <c r="H15" s="98">
        <v>0</v>
      </c>
      <c r="I15" s="98">
        <v>181272559590</v>
      </c>
      <c r="J15" s="99">
        <v>177455373649</v>
      </c>
    </row>
    <row r="16" spans="1:10" ht="15">
      <c r="A16" s="105">
        <v>11211</v>
      </c>
      <c r="B16" s="106" t="s">
        <v>335</v>
      </c>
      <c r="C16" s="98">
        <v>906079604</v>
      </c>
      <c r="D16" s="98">
        <v>0</v>
      </c>
      <c r="E16" s="98">
        <v>177792168151</v>
      </c>
      <c r="F16" s="98">
        <v>174047010218</v>
      </c>
      <c r="G16" s="98">
        <v>4651237537</v>
      </c>
      <c r="H16" s="98">
        <v>0</v>
      </c>
      <c r="I16" s="98">
        <v>177792168151</v>
      </c>
      <c r="J16" s="99">
        <v>174047010218</v>
      </c>
    </row>
    <row r="17" spans="1:10" ht="15">
      <c r="A17" s="105">
        <v>11212</v>
      </c>
      <c r="B17" s="106" t="s">
        <v>336</v>
      </c>
      <c r="C17" s="98">
        <v>1000000</v>
      </c>
      <c r="D17" s="98">
        <v>0</v>
      </c>
      <c r="E17" s="98">
        <v>0</v>
      </c>
      <c r="F17" s="98">
        <v>0</v>
      </c>
      <c r="G17" s="98">
        <v>1000000</v>
      </c>
      <c r="H17" s="98">
        <v>0</v>
      </c>
      <c r="I17" s="98">
        <v>0</v>
      </c>
      <c r="J17" s="99">
        <v>0</v>
      </c>
    </row>
    <row r="18" spans="1:10" ht="15">
      <c r="A18" s="105">
        <v>11215</v>
      </c>
      <c r="B18" s="106" t="s">
        <v>335</v>
      </c>
      <c r="C18" s="98">
        <v>2592331</v>
      </c>
      <c r="D18" s="98">
        <v>0</v>
      </c>
      <c r="E18" s="98">
        <v>0</v>
      </c>
      <c r="F18" s="98">
        <v>0</v>
      </c>
      <c r="G18" s="98">
        <v>2592331</v>
      </c>
      <c r="H18" s="98">
        <v>0</v>
      </c>
      <c r="I18" s="98">
        <v>0</v>
      </c>
      <c r="J18" s="99">
        <v>0</v>
      </c>
    </row>
    <row r="19" spans="1:10" ht="15">
      <c r="A19" s="105">
        <v>11216</v>
      </c>
      <c r="B19" s="106" t="s">
        <v>335</v>
      </c>
      <c r="C19" s="98">
        <v>77097381</v>
      </c>
      <c r="D19" s="98">
        <v>0</v>
      </c>
      <c r="E19" s="98">
        <v>0</v>
      </c>
      <c r="F19" s="98">
        <v>0</v>
      </c>
      <c r="G19" s="98">
        <v>77097381</v>
      </c>
      <c r="H19" s="98">
        <v>0</v>
      </c>
      <c r="I19" s="98">
        <v>0</v>
      </c>
      <c r="J19" s="99">
        <v>0</v>
      </c>
    </row>
    <row r="20" spans="1:10" ht="15">
      <c r="A20" s="105">
        <v>11217</v>
      </c>
      <c r="B20" s="106" t="s">
        <v>335</v>
      </c>
      <c r="C20" s="98">
        <v>463642765</v>
      </c>
      <c r="D20" s="98">
        <v>0</v>
      </c>
      <c r="E20" s="98">
        <v>3480391439</v>
      </c>
      <c r="F20" s="98">
        <v>3408363431</v>
      </c>
      <c r="G20" s="98">
        <v>535670773</v>
      </c>
      <c r="H20" s="98">
        <v>0</v>
      </c>
      <c r="I20" s="98">
        <v>3480391439</v>
      </c>
      <c r="J20" s="99">
        <v>3408363431</v>
      </c>
    </row>
    <row r="21" spans="1:10" ht="15">
      <c r="A21" s="105">
        <v>1122</v>
      </c>
      <c r="B21" s="106" t="s">
        <v>190</v>
      </c>
      <c r="C21" s="98">
        <v>10633347</v>
      </c>
      <c r="D21" s="98">
        <v>0</v>
      </c>
      <c r="E21" s="98">
        <v>24388029799</v>
      </c>
      <c r="F21" s="98">
        <v>24383624183</v>
      </c>
      <c r="G21" s="98">
        <v>15038963</v>
      </c>
      <c r="H21" s="98">
        <v>0</v>
      </c>
      <c r="I21" s="98">
        <v>24388029799</v>
      </c>
      <c r="J21" s="99">
        <v>24383624183</v>
      </c>
    </row>
    <row r="22" spans="1:10" ht="15">
      <c r="A22" s="105">
        <v>1123</v>
      </c>
      <c r="B22" s="106" t="s">
        <v>191</v>
      </c>
      <c r="C22" s="98">
        <v>1655550</v>
      </c>
      <c r="D22" s="98">
        <v>0</v>
      </c>
      <c r="E22" s="98">
        <v>15293686866</v>
      </c>
      <c r="F22" s="98">
        <v>15293810014</v>
      </c>
      <c r="G22" s="98">
        <v>1532402</v>
      </c>
      <c r="H22" s="98">
        <v>0</v>
      </c>
      <c r="I22" s="98">
        <v>15293686866</v>
      </c>
      <c r="J22" s="99">
        <v>15293810014</v>
      </c>
    </row>
    <row r="23" spans="1:10" ht="15">
      <c r="A23" s="105">
        <v>128</v>
      </c>
      <c r="B23" s="106" t="s">
        <v>192</v>
      </c>
      <c r="C23" s="98">
        <v>34000000000</v>
      </c>
      <c r="D23" s="98">
        <v>0</v>
      </c>
      <c r="E23" s="98">
        <v>65000000000</v>
      </c>
      <c r="F23" s="98">
        <v>91000000000</v>
      </c>
      <c r="G23" s="98">
        <v>8000000000</v>
      </c>
      <c r="H23" s="98">
        <v>0</v>
      </c>
      <c r="I23" s="98">
        <v>65000000000</v>
      </c>
      <c r="J23" s="99">
        <v>91000000000</v>
      </c>
    </row>
    <row r="24" spans="1:10" ht="15">
      <c r="A24" s="105">
        <v>1281</v>
      </c>
      <c r="B24" s="106" t="s">
        <v>193</v>
      </c>
      <c r="C24" s="98">
        <v>34000000000</v>
      </c>
      <c r="D24" s="98">
        <v>0</v>
      </c>
      <c r="E24" s="98">
        <v>65000000000</v>
      </c>
      <c r="F24" s="98">
        <v>91000000000</v>
      </c>
      <c r="G24" s="98">
        <v>8000000000</v>
      </c>
      <c r="H24" s="98">
        <v>0</v>
      </c>
      <c r="I24" s="98">
        <v>65000000000</v>
      </c>
      <c r="J24" s="99">
        <v>91000000000</v>
      </c>
    </row>
    <row r="25" spans="1:10" ht="15">
      <c r="A25" s="105">
        <v>131</v>
      </c>
      <c r="B25" s="106" t="s">
        <v>194</v>
      </c>
      <c r="C25" s="98">
        <v>1477464809</v>
      </c>
      <c r="D25" s="98">
        <v>0</v>
      </c>
      <c r="E25" s="98">
        <v>82527492488</v>
      </c>
      <c r="F25" s="98">
        <v>88822752105</v>
      </c>
      <c r="G25" s="98">
        <v>215908000</v>
      </c>
      <c r="H25" s="98">
        <v>5033702808</v>
      </c>
      <c r="I25" s="98">
        <v>82527492488</v>
      </c>
      <c r="J25" s="99">
        <v>88822752105</v>
      </c>
    </row>
    <row r="26" spans="1:10" ht="15">
      <c r="A26" s="105">
        <v>1311</v>
      </c>
      <c r="B26" s="106" t="s">
        <v>195</v>
      </c>
      <c r="C26" s="98">
        <v>1477464809</v>
      </c>
      <c r="D26" s="98">
        <v>0</v>
      </c>
      <c r="E26" s="98">
        <v>82527492488</v>
      </c>
      <c r="F26" s="98">
        <v>88822752105</v>
      </c>
      <c r="G26" s="98">
        <v>215908000</v>
      </c>
      <c r="H26" s="98">
        <v>5033702808</v>
      </c>
      <c r="I26" s="98">
        <v>82527492488</v>
      </c>
      <c r="J26" s="99">
        <v>88822752105</v>
      </c>
    </row>
    <row r="27" spans="1:10" ht="15">
      <c r="A27" s="105">
        <v>133</v>
      </c>
      <c r="B27" s="106" t="s">
        <v>196</v>
      </c>
      <c r="C27" s="98">
        <v>461388121</v>
      </c>
      <c r="D27" s="98">
        <v>0</v>
      </c>
      <c r="E27" s="98">
        <v>985637521</v>
      </c>
      <c r="F27" s="98">
        <v>1447025642</v>
      </c>
      <c r="G27" s="98">
        <v>0</v>
      </c>
      <c r="H27" s="98"/>
      <c r="I27" s="98">
        <v>985637521</v>
      </c>
      <c r="J27" s="99">
        <v>1447025642</v>
      </c>
    </row>
    <row r="28" spans="1:10" ht="15">
      <c r="A28" s="105">
        <v>1331</v>
      </c>
      <c r="B28" s="106" t="s">
        <v>197</v>
      </c>
      <c r="C28" s="98">
        <v>461388121</v>
      </c>
      <c r="D28" s="98">
        <v>0</v>
      </c>
      <c r="E28" s="98">
        <v>701898276</v>
      </c>
      <c r="F28" s="98">
        <v>1163286397</v>
      </c>
      <c r="G28" s="98">
        <v>0</v>
      </c>
      <c r="H28" s="98"/>
      <c r="I28" s="98">
        <v>701898276</v>
      </c>
      <c r="J28" s="99">
        <v>1163286397</v>
      </c>
    </row>
    <row r="29" spans="1:10" ht="15">
      <c r="A29" s="105">
        <v>1332</v>
      </c>
      <c r="B29" s="106" t="s">
        <v>197</v>
      </c>
      <c r="C29" s="98">
        <v>0</v>
      </c>
      <c r="D29" s="98">
        <v>0</v>
      </c>
      <c r="E29" s="98">
        <v>283739245</v>
      </c>
      <c r="F29" s="98">
        <v>283739245</v>
      </c>
      <c r="G29" s="98">
        <v>0</v>
      </c>
      <c r="H29" s="98">
        <v>0</v>
      </c>
      <c r="I29" s="98">
        <v>283739245</v>
      </c>
      <c r="J29" s="99">
        <v>283739245</v>
      </c>
    </row>
    <row r="30" spans="1:10" ht="15">
      <c r="A30" s="105">
        <v>138</v>
      </c>
      <c r="B30" s="106" t="s">
        <v>198</v>
      </c>
      <c r="C30" s="98">
        <v>110761868</v>
      </c>
      <c r="D30" s="98">
        <v>0</v>
      </c>
      <c r="E30" s="98">
        <v>295373386</v>
      </c>
      <c r="F30" s="98">
        <v>278031858</v>
      </c>
      <c r="G30" s="98">
        <v>128103396</v>
      </c>
      <c r="H30" s="98">
        <v>0</v>
      </c>
      <c r="I30" s="98">
        <v>295373386</v>
      </c>
      <c r="J30" s="99">
        <v>278031858</v>
      </c>
    </row>
    <row r="31" spans="1:10" ht="15">
      <c r="A31" s="105">
        <v>1388</v>
      </c>
      <c r="B31" s="106" t="s">
        <v>198</v>
      </c>
      <c r="C31" s="98">
        <v>110761868</v>
      </c>
      <c r="D31" s="98">
        <v>0</v>
      </c>
      <c r="E31" s="98">
        <v>295373386</v>
      </c>
      <c r="F31" s="98">
        <v>278031858</v>
      </c>
      <c r="G31" s="98">
        <v>128103396</v>
      </c>
      <c r="H31" s="98">
        <v>0</v>
      </c>
      <c r="I31" s="98">
        <v>295373386</v>
      </c>
      <c r="J31" s="99">
        <v>278031858</v>
      </c>
    </row>
    <row r="32" spans="1:10" ht="15">
      <c r="A32" s="105">
        <v>141</v>
      </c>
      <c r="B32" s="106" t="s">
        <v>199</v>
      </c>
      <c r="C32" s="98">
        <v>5000000</v>
      </c>
      <c r="D32" s="98">
        <v>0</v>
      </c>
      <c r="E32" s="98">
        <v>244350000</v>
      </c>
      <c r="F32" s="98">
        <v>203635000</v>
      </c>
      <c r="G32" s="98">
        <v>45715000</v>
      </c>
      <c r="H32" s="98">
        <v>0</v>
      </c>
      <c r="I32" s="98">
        <v>244350000</v>
      </c>
      <c r="J32" s="99">
        <v>203635000</v>
      </c>
    </row>
    <row r="33" spans="1:10" ht="15">
      <c r="A33" s="105">
        <v>142</v>
      </c>
      <c r="B33" s="106" t="s">
        <v>200</v>
      </c>
      <c r="C33" s="98">
        <v>1797440680</v>
      </c>
      <c r="D33" s="98">
        <v>0</v>
      </c>
      <c r="E33" s="98">
        <v>785496363</v>
      </c>
      <c r="F33" s="98">
        <v>1359870638</v>
      </c>
      <c r="G33" s="98">
        <v>1223066405</v>
      </c>
      <c r="H33" s="98">
        <v>0</v>
      </c>
      <c r="I33" s="98">
        <v>785496363</v>
      </c>
      <c r="J33" s="99">
        <v>1359870638</v>
      </c>
    </row>
    <row r="34" spans="1:10" ht="15">
      <c r="A34" s="105">
        <v>1421</v>
      </c>
      <c r="B34" s="106" t="s">
        <v>200</v>
      </c>
      <c r="C34" s="98">
        <v>1797440680</v>
      </c>
      <c r="D34" s="98">
        <v>0</v>
      </c>
      <c r="E34" s="98">
        <v>785496363</v>
      </c>
      <c r="F34" s="98">
        <v>1359870638</v>
      </c>
      <c r="G34" s="98">
        <v>1223066405</v>
      </c>
      <c r="H34" s="98">
        <v>0</v>
      </c>
      <c r="I34" s="98">
        <v>785496363</v>
      </c>
      <c r="J34" s="99">
        <v>1359870638</v>
      </c>
    </row>
    <row r="35" spans="1:10" ht="15">
      <c r="A35" s="105">
        <v>154</v>
      </c>
      <c r="B35" s="106" t="s">
        <v>201</v>
      </c>
      <c r="C35" s="98">
        <v>0</v>
      </c>
      <c r="D35" s="98">
        <v>0</v>
      </c>
      <c r="E35" s="98">
        <v>26377762518</v>
      </c>
      <c r="F35" s="98">
        <v>26377762518</v>
      </c>
      <c r="G35" s="98">
        <v>0</v>
      </c>
      <c r="H35" s="98">
        <v>0</v>
      </c>
      <c r="I35" s="98">
        <v>26377762518</v>
      </c>
      <c r="J35" s="99">
        <v>26377762518</v>
      </c>
    </row>
    <row r="36" spans="1:10" ht="15">
      <c r="A36" s="105">
        <v>1541</v>
      </c>
      <c r="B36" s="106" t="s">
        <v>202</v>
      </c>
      <c r="C36" s="98">
        <v>0</v>
      </c>
      <c r="D36" s="98">
        <v>0</v>
      </c>
      <c r="E36" s="98">
        <v>19203761350</v>
      </c>
      <c r="F36" s="98">
        <v>19203761350</v>
      </c>
      <c r="G36" s="98">
        <v>0</v>
      </c>
      <c r="H36" s="98">
        <v>0</v>
      </c>
      <c r="I36" s="98">
        <v>19203761350</v>
      </c>
      <c r="J36" s="99">
        <v>19203761350</v>
      </c>
    </row>
    <row r="37" spans="1:10" ht="15">
      <c r="A37" s="105">
        <v>1542</v>
      </c>
      <c r="B37" s="106" t="s">
        <v>203</v>
      </c>
      <c r="C37" s="98">
        <v>0</v>
      </c>
      <c r="D37" s="98">
        <v>0</v>
      </c>
      <c r="E37" s="98">
        <v>4996689075</v>
      </c>
      <c r="F37" s="98">
        <v>4996689075</v>
      </c>
      <c r="G37" s="98">
        <v>0</v>
      </c>
      <c r="H37" s="98">
        <v>0</v>
      </c>
      <c r="I37" s="98">
        <v>4996689075</v>
      </c>
      <c r="J37" s="99">
        <v>4996689075</v>
      </c>
    </row>
    <row r="38" spans="1:10" ht="15">
      <c r="A38" s="105">
        <v>1543</v>
      </c>
      <c r="B38" s="106" t="s">
        <v>204</v>
      </c>
      <c r="C38" s="98">
        <v>0</v>
      </c>
      <c r="D38" s="98">
        <v>0</v>
      </c>
      <c r="E38" s="98">
        <v>2177312093</v>
      </c>
      <c r="F38" s="98">
        <v>2177312093</v>
      </c>
      <c r="G38" s="98">
        <v>0</v>
      </c>
      <c r="H38" s="98">
        <v>0</v>
      </c>
      <c r="I38" s="98">
        <v>2177312093</v>
      </c>
      <c r="J38" s="99">
        <v>2177312093</v>
      </c>
    </row>
    <row r="39" spans="1:10" ht="15">
      <c r="A39" s="105">
        <v>211</v>
      </c>
      <c r="B39" s="106" t="s">
        <v>205</v>
      </c>
      <c r="C39" s="98">
        <v>338237726495</v>
      </c>
      <c r="D39" s="98">
        <v>0</v>
      </c>
      <c r="E39" s="98">
        <v>140292661</v>
      </c>
      <c r="F39" s="98">
        <v>0</v>
      </c>
      <c r="G39" s="98">
        <v>338378019156</v>
      </c>
      <c r="H39" s="98">
        <v>0</v>
      </c>
      <c r="I39" s="98">
        <v>140292661</v>
      </c>
      <c r="J39" s="99">
        <v>0</v>
      </c>
    </row>
    <row r="40" spans="1:10" ht="15">
      <c r="A40" s="105">
        <v>2111</v>
      </c>
      <c r="B40" s="106" t="s">
        <v>206</v>
      </c>
      <c r="C40" s="98">
        <v>158789579039</v>
      </c>
      <c r="D40" s="98">
        <v>0</v>
      </c>
      <c r="E40" s="98">
        <v>116092661</v>
      </c>
      <c r="F40" s="98">
        <v>0</v>
      </c>
      <c r="G40" s="98">
        <v>158905671700</v>
      </c>
      <c r="H40" s="98">
        <v>0</v>
      </c>
      <c r="I40" s="98">
        <v>116092661</v>
      </c>
      <c r="J40" s="99">
        <v>0</v>
      </c>
    </row>
    <row r="41" spans="1:10" ht="15">
      <c r="A41" s="105">
        <v>2112</v>
      </c>
      <c r="B41" s="106" t="s">
        <v>207</v>
      </c>
      <c r="C41" s="98">
        <v>179023236165</v>
      </c>
      <c r="D41" s="98">
        <v>0</v>
      </c>
      <c r="E41" s="98">
        <v>24200000</v>
      </c>
      <c r="F41" s="98">
        <v>0</v>
      </c>
      <c r="G41" s="98">
        <v>179047436165</v>
      </c>
      <c r="H41" s="98">
        <v>0</v>
      </c>
      <c r="I41" s="98">
        <v>24200000</v>
      </c>
      <c r="J41" s="99">
        <v>0</v>
      </c>
    </row>
    <row r="42" spans="1:10" ht="15">
      <c r="A42" s="105">
        <v>2113</v>
      </c>
      <c r="B42" s="106" t="s">
        <v>208</v>
      </c>
      <c r="C42" s="98">
        <v>298653143</v>
      </c>
      <c r="D42" s="98">
        <v>0</v>
      </c>
      <c r="E42" s="98">
        <v>0</v>
      </c>
      <c r="F42" s="98">
        <v>0</v>
      </c>
      <c r="G42" s="98">
        <v>298653143</v>
      </c>
      <c r="H42" s="98">
        <v>0</v>
      </c>
      <c r="I42" s="98">
        <v>0</v>
      </c>
      <c r="J42" s="99">
        <v>0</v>
      </c>
    </row>
    <row r="43" spans="1:10" ht="15">
      <c r="A43" s="105">
        <v>2114</v>
      </c>
      <c r="B43" s="106" t="s">
        <v>209</v>
      </c>
      <c r="C43" s="98">
        <v>126258148</v>
      </c>
      <c r="D43" s="98">
        <v>0</v>
      </c>
      <c r="E43" s="98">
        <v>0</v>
      </c>
      <c r="F43" s="98">
        <v>0</v>
      </c>
      <c r="G43" s="98">
        <v>126258148</v>
      </c>
      <c r="H43" s="98">
        <v>0</v>
      </c>
      <c r="I43" s="98">
        <v>0</v>
      </c>
      <c r="J43" s="99">
        <v>0</v>
      </c>
    </row>
    <row r="44" spans="1:10" ht="15">
      <c r="A44" s="105">
        <v>213</v>
      </c>
      <c r="B44" s="106" t="s">
        <v>210</v>
      </c>
      <c r="C44" s="98">
        <v>79232404441</v>
      </c>
      <c r="D44" s="98">
        <v>0</v>
      </c>
      <c r="E44" s="98">
        <v>14000000</v>
      </c>
      <c r="F44" s="98">
        <v>0</v>
      </c>
      <c r="G44" s="98">
        <v>79246404441</v>
      </c>
      <c r="H44" s="98">
        <v>0</v>
      </c>
      <c r="I44" s="98">
        <v>14000000</v>
      </c>
      <c r="J44" s="99">
        <v>0</v>
      </c>
    </row>
    <row r="45" spans="1:10" ht="15">
      <c r="A45" s="105">
        <v>2131</v>
      </c>
      <c r="B45" s="106" t="s">
        <v>211</v>
      </c>
      <c r="C45" s="98">
        <v>79232404441</v>
      </c>
      <c r="D45" s="98">
        <v>0</v>
      </c>
      <c r="E45" s="98">
        <v>0</v>
      </c>
      <c r="F45" s="98">
        <v>0</v>
      </c>
      <c r="G45" s="98">
        <v>79232404441</v>
      </c>
      <c r="H45" s="98">
        <v>0</v>
      </c>
      <c r="I45" s="98">
        <v>0</v>
      </c>
      <c r="J45" s="99">
        <v>0</v>
      </c>
    </row>
    <row r="46" spans="1:10" ht="15">
      <c r="A46" s="105">
        <v>2135</v>
      </c>
      <c r="B46" s="106" t="s">
        <v>212</v>
      </c>
      <c r="C46" s="98">
        <v>0</v>
      </c>
      <c r="D46" s="98">
        <v>0</v>
      </c>
      <c r="E46" s="98">
        <v>14000000</v>
      </c>
      <c r="F46" s="98">
        <v>0</v>
      </c>
      <c r="G46" s="98">
        <v>14000000</v>
      </c>
      <c r="H46" s="98">
        <v>0</v>
      </c>
      <c r="I46" s="98">
        <v>14000000</v>
      </c>
      <c r="J46" s="99">
        <v>0</v>
      </c>
    </row>
    <row r="47" spans="1:10" ht="15">
      <c r="A47" s="105">
        <v>214</v>
      </c>
      <c r="B47" s="106" t="s">
        <v>213</v>
      </c>
      <c r="C47" s="98">
        <v>0</v>
      </c>
      <c r="D47" s="98">
        <v>53568595489</v>
      </c>
      <c r="E47" s="98">
        <v>0</v>
      </c>
      <c r="F47" s="98">
        <v>14708601823</v>
      </c>
      <c r="G47" s="98">
        <v>0</v>
      </c>
      <c r="H47" s="98">
        <v>68277197312</v>
      </c>
      <c r="I47" s="98">
        <v>0</v>
      </c>
      <c r="J47" s="99">
        <v>14708601823</v>
      </c>
    </row>
    <row r="48" spans="1:10" ht="15">
      <c r="A48" s="105">
        <v>2141</v>
      </c>
      <c r="B48" s="106" t="s">
        <v>214</v>
      </c>
      <c r="C48" s="98">
        <v>0</v>
      </c>
      <c r="D48" s="98">
        <v>49474921259</v>
      </c>
      <c r="E48" s="98">
        <v>0</v>
      </c>
      <c r="F48" s="98">
        <v>13913944445</v>
      </c>
      <c r="G48" s="98">
        <v>0</v>
      </c>
      <c r="H48" s="98">
        <v>63388865704</v>
      </c>
      <c r="I48" s="98">
        <v>0</v>
      </c>
      <c r="J48" s="99">
        <v>13913944445</v>
      </c>
    </row>
    <row r="49" spans="1:10" ht="15">
      <c r="A49" s="105">
        <v>2143</v>
      </c>
      <c r="B49" s="106" t="s">
        <v>215</v>
      </c>
      <c r="C49" s="98">
        <v>0</v>
      </c>
      <c r="D49" s="98">
        <v>4093674230</v>
      </c>
      <c r="E49" s="98">
        <v>0</v>
      </c>
      <c r="F49" s="98">
        <v>794657378</v>
      </c>
      <c r="G49" s="98">
        <v>0</v>
      </c>
      <c r="H49" s="98">
        <v>4888331608</v>
      </c>
      <c r="I49" s="98">
        <v>0</v>
      </c>
      <c r="J49" s="99">
        <v>794657378</v>
      </c>
    </row>
    <row r="50" spans="1:10" ht="15">
      <c r="A50" s="105">
        <v>241</v>
      </c>
      <c r="B50" s="106" t="s">
        <v>216</v>
      </c>
      <c r="C50" s="98">
        <v>0</v>
      </c>
      <c r="D50" s="98">
        <v>0</v>
      </c>
      <c r="E50" s="98">
        <v>2727538063</v>
      </c>
      <c r="F50" s="98">
        <v>2320052154</v>
      </c>
      <c r="G50" s="98">
        <v>407485909</v>
      </c>
      <c r="H50" s="98">
        <v>0</v>
      </c>
      <c r="I50" s="98">
        <v>2727538063</v>
      </c>
      <c r="J50" s="99">
        <v>2320052154</v>
      </c>
    </row>
    <row r="51" spans="1:10" ht="15">
      <c r="A51" s="105">
        <v>2412</v>
      </c>
      <c r="B51" s="106" t="s">
        <v>217</v>
      </c>
      <c r="C51" s="98">
        <v>0</v>
      </c>
      <c r="D51" s="98">
        <v>0</v>
      </c>
      <c r="E51" s="98">
        <v>638354427</v>
      </c>
      <c r="F51" s="98">
        <v>230868518</v>
      </c>
      <c r="G51" s="98">
        <v>407485909</v>
      </c>
      <c r="H51" s="98">
        <v>0</v>
      </c>
      <c r="I51" s="98">
        <v>638354427</v>
      </c>
      <c r="J51" s="99">
        <v>230868518</v>
      </c>
    </row>
    <row r="52" spans="1:10" ht="15">
      <c r="A52" s="105">
        <v>24121</v>
      </c>
      <c r="B52" s="106" t="s">
        <v>218</v>
      </c>
      <c r="C52" s="98">
        <v>0</v>
      </c>
      <c r="D52" s="98">
        <v>0</v>
      </c>
      <c r="E52" s="98">
        <v>638354427</v>
      </c>
      <c r="F52" s="98">
        <v>230868518</v>
      </c>
      <c r="G52" s="98">
        <v>407485909</v>
      </c>
      <c r="H52" s="98">
        <v>0</v>
      </c>
      <c r="I52" s="98">
        <v>638354427</v>
      </c>
      <c r="J52" s="99">
        <v>230868518</v>
      </c>
    </row>
    <row r="53" spans="1:10" ht="15">
      <c r="A53" s="105">
        <v>2413</v>
      </c>
      <c r="B53" s="106" t="s">
        <v>219</v>
      </c>
      <c r="C53" s="98">
        <v>0</v>
      </c>
      <c r="D53" s="98">
        <v>0</v>
      </c>
      <c r="E53" s="98">
        <v>2089183636</v>
      </c>
      <c r="F53" s="98">
        <v>2089183636</v>
      </c>
      <c r="G53" s="98">
        <v>0</v>
      </c>
      <c r="H53" s="98">
        <v>0</v>
      </c>
      <c r="I53" s="98">
        <v>2089183636</v>
      </c>
      <c r="J53" s="99">
        <v>2089183636</v>
      </c>
    </row>
    <row r="54" spans="1:10" ht="15">
      <c r="A54" s="105">
        <v>242</v>
      </c>
      <c r="B54" s="106" t="s">
        <v>220</v>
      </c>
      <c r="C54" s="98">
        <v>9043686999</v>
      </c>
      <c r="D54" s="98">
        <v>0</v>
      </c>
      <c r="E54" s="98">
        <v>114775857</v>
      </c>
      <c r="F54" s="98">
        <v>939844826</v>
      </c>
      <c r="G54" s="98">
        <v>8218618030</v>
      </c>
      <c r="H54" s="98">
        <v>0</v>
      </c>
      <c r="I54" s="98">
        <v>114775857</v>
      </c>
      <c r="J54" s="99">
        <v>939844826</v>
      </c>
    </row>
    <row r="55" spans="1:10" ht="15">
      <c r="A55" s="105">
        <v>2422</v>
      </c>
      <c r="B55" s="106" t="s">
        <v>221</v>
      </c>
      <c r="C55" s="98">
        <v>9043686999</v>
      </c>
      <c r="D55" s="98">
        <v>0</v>
      </c>
      <c r="E55" s="98">
        <v>114775857</v>
      </c>
      <c r="F55" s="98">
        <v>939844826</v>
      </c>
      <c r="G55" s="98">
        <v>8218618030</v>
      </c>
      <c r="H55" s="98">
        <v>0</v>
      </c>
      <c r="I55" s="98">
        <v>114775857</v>
      </c>
      <c r="J55" s="99">
        <v>939844826</v>
      </c>
    </row>
    <row r="56" spans="1:10" ht="15">
      <c r="A56" s="105">
        <v>24221</v>
      </c>
      <c r="B56" s="106" t="s">
        <v>222</v>
      </c>
      <c r="C56" s="98">
        <v>9032301249</v>
      </c>
      <c r="D56" s="98">
        <v>0</v>
      </c>
      <c r="E56" s="98">
        <v>114775857</v>
      </c>
      <c r="F56" s="98">
        <v>937314660</v>
      </c>
      <c r="G56" s="98">
        <v>8209762446</v>
      </c>
      <c r="H56" s="98">
        <v>0</v>
      </c>
      <c r="I56" s="98">
        <v>114775857</v>
      </c>
      <c r="J56" s="99">
        <v>937314660</v>
      </c>
    </row>
    <row r="57" spans="1:10" ht="15">
      <c r="A57" s="105">
        <v>24222</v>
      </c>
      <c r="B57" s="106" t="s">
        <v>223</v>
      </c>
      <c r="C57" s="98">
        <v>11385750</v>
      </c>
      <c r="D57" s="98">
        <v>0</v>
      </c>
      <c r="E57" s="98">
        <v>0</v>
      </c>
      <c r="F57" s="98">
        <v>2530166</v>
      </c>
      <c r="G57" s="98">
        <v>8855584</v>
      </c>
      <c r="H57" s="98">
        <v>0</v>
      </c>
      <c r="I57" s="98">
        <v>0</v>
      </c>
      <c r="J57" s="99">
        <v>2530166</v>
      </c>
    </row>
    <row r="58" spans="1:10" ht="15">
      <c r="A58" s="105">
        <v>315</v>
      </c>
      <c r="B58" s="106" t="s">
        <v>224</v>
      </c>
      <c r="C58" s="98">
        <v>0</v>
      </c>
      <c r="D58" s="98">
        <v>34077600000</v>
      </c>
      <c r="E58" s="98">
        <v>18689600000</v>
      </c>
      <c r="F58" s="98">
        <v>1650800000</v>
      </c>
      <c r="G58" s="98">
        <v>0</v>
      </c>
      <c r="H58" s="98">
        <v>17038800000</v>
      </c>
      <c r="I58" s="98">
        <v>18689600000</v>
      </c>
      <c r="J58" s="99">
        <v>1650800000</v>
      </c>
    </row>
    <row r="59" spans="1:11" ht="16.5">
      <c r="A59" s="105">
        <v>331</v>
      </c>
      <c r="B59" s="106" t="s">
        <v>225</v>
      </c>
      <c r="C59" s="98">
        <v>3072364910</v>
      </c>
      <c r="D59" s="98">
        <v>3577117573</v>
      </c>
      <c r="E59" s="98">
        <v>28536087859</v>
      </c>
      <c r="F59" s="98">
        <v>4792835361</v>
      </c>
      <c r="G59" s="98">
        <v>25866345189</v>
      </c>
      <c r="H59" s="98">
        <v>2627845354</v>
      </c>
      <c r="I59" s="98">
        <v>28536087859</v>
      </c>
      <c r="J59" s="99">
        <v>4792835361</v>
      </c>
      <c r="K59" s="47">
        <v>25889932089</v>
      </c>
    </row>
    <row r="60" spans="1:11" ht="15">
      <c r="A60" s="105">
        <v>3311</v>
      </c>
      <c r="B60" s="106" t="s">
        <v>226</v>
      </c>
      <c r="C60" s="98">
        <v>3072364910</v>
      </c>
      <c r="D60" s="98">
        <v>1144093447</v>
      </c>
      <c r="E60" s="98">
        <v>26769900023</v>
      </c>
      <c r="F60" s="98">
        <v>4240349961</v>
      </c>
      <c r="G60" s="98">
        <v>25835545189</v>
      </c>
      <c r="H60" s="98">
        <v>1377723664</v>
      </c>
      <c r="I60" s="98">
        <v>26769900023</v>
      </c>
      <c r="J60" s="99">
        <v>4240349961</v>
      </c>
      <c r="K60" s="109">
        <f>G59-K59</f>
        <v>-23586900</v>
      </c>
    </row>
    <row r="61" spans="1:10" ht="15">
      <c r="A61" s="105">
        <v>3313</v>
      </c>
      <c r="B61" s="106" t="s">
        <v>227</v>
      </c>
      <c r="C61" s="98">
        <v>0</v>
      </c>
      <c r="D61" s="98">
        <v>2433024126</v>
      </c>
      <c r="E61" s="98">
        <v>1766187836</v>
      </c>
      <c r="F61" s="98">
        <v>552485400</v>
      </c>
      <c r="G61" s="98">
        <v>30800000</v>
      </c>
      <c r="H61" s="98">
        <v>1250121690</v>
      </c>
      <c r="I61" s="98">
        <v>1766187836</v>
      </c>
      <c r="J61" s="99">
        <v>552485400</v>
      </c>
    </row>
    <row r="62" spans="1:10" ht="15">
      <c r="A62" s="105">
        <v>333</v>
      </c>
      <c r="B62" s="106" t="s">
        <v>228</v>
      </c>
      <c r="C62" s="98">
        <v>3932900112</v>
      </c>
      <c r="D62" s="98">
        <v>148997288</v>
      </c>
      <c r="E62" s="98">
        <v>7221703549</v>
      </c>
      <c r="F62" s="98">
        <v>11494723518</v>
      </c>
      <c r="G62" s="98">
        <v>2573662364</v>
      </c>
      <c r="H62" s="98">
        <v>3062779509</v>
      </c>
      <c r="I62" s="98">
        <v>7221703549</v>
      </c>
      <c r="J62" s="99">
        <v>11494723518</v>
      </c>
    </row>
    <row r="63" spans="1:10" ht="15">
      <c r="A63" s="105">
        <v>3331</v>
      </c>
      <c r="B63" s="106" t="s">
        <v>229</v>
      </c>
      <c r="C63" s="98">
        <v>0</v>
      </c>
      <c r="D63" s="98">
        <v>0</v>
      </c>
      <c r="E63" s="98">
        <v>4501282630</v>
      </c>
      <c r="F63" s="98">
        <v>7502499318</v>
      </c>
      <c r="G63" s="98">
        <v>0</v>
      </c>
      <c r="H63" s="98">
        <v>3001216688</v>
      </c>
      <c r="I63" s="98">
        <v>4501282630</v>
      </c>
      <c r="J63" s="99">
        <v>7502499318</v>
      </c>
    </row>
    <row r="64" spans="1:10" ht="15">
      <c r="A64" s="105">
        <v>33311</v>
      </c>
      <c r="B64" s="106" t="s">
        <v>229</v>
      </c>
      <c r="C64" s="98">
        <v>0</v>
      </c>
      <c r="D64" s="98">
        <v>0</v>
      </c>
      <c r="E64" s="98">
        <v>4501282630</v>
      </c>
      <c r="F64" s="98">
        <v>7502499318</v>
      </c>
      <c r="G64" s="98">
        <v>0</v>
      </c>
      <c r="H64" s="98">
        <v>3001216688</v>
      </c>
      <c r="I64" s="98">
        <v>4501282630</v>
      </c>
      <c r="J64" s="99">
        <v>7502499318</v>
      </c>
    </row>
    <row r="65" spans="1:10" ht="15">
      <c r="A65" s="105">
        <v>3334</v>
      </c>
      <c r="B65" s="106" t="s">
        <v>230</v>
      </c>
      <c r="C65" s="98">
        <v>3237769287</v>
      </c>
      <c r="D65" s="98">
        <v>0</v>
      </c>
      <c r="E65" s="98">
        <v>1685795250</v>
      </c>
      <c r="F65" s="98">
        <v>2484443623</v>
      </c>
      <c r="G65" s="98">
        <v>2439120914</v>
      </c>
      <c r="H65" s="98">
        <v>0</v>
      </c>
      <c r="I65" s="98">
        <v>1685795250</v>
      </c>
      <c r="J65" s="99">
        <v>2484443623</v>
      </c>
    </row>
    <row r="66" spans="1:10" ht="15">
      <c r="A66" s="105">
        <v>3335</v>
      </c>
      <c r="B66" s="106" t="s">
        <v>231</v>
      </c>
      <c r="C66" s="98">
        <v>0</v>
      </c>
      <c r="D66" s="98">
        <v>58665346</v>
      </c>
      <c r="E66" s="98">
        <v>672210827</v>
      </c>
      <c r="F66" s="98">
        <v>665108302</v>
      </c>
      <c r="G66" s="98">
        <v>0</v>
      </c>
      <c r="H66" s="98">
        <v>51562821</v>
      </c>
      <c r="I66" s="98">
        <v>672210827</v>
      </c>
      <c r="J66" s="99">
        <v>665108302</v>
      </c>
    </row>
    <row r="67" spans="1:10" ht="15">
      <c r="A67" s="105">
        <v>33351</v>
      </c>
      <c r="B67" s="106" t="s">
        <v>232</v>
      </c>
      <c r="C67" s="98">
        <v>0</v>
      </c>
      <c r="D67" s="98">
        <v>26015346</v>
      </c>
      <c r="E67" s="98">
        <v>554560827</v>
      </c>
      <c r="F67" s="98">
        <v>541908302</v>
      </c>
      <c r="G67" s="98">
        <v>0</v>
      </c>
      <c r="H67" s="98">
        <v>13362821</v>
      </c>
      <c r="I67" s="98">
        <v>554560827</v>
      </c>
      <c r="J67" s="99">
        <v>541908302</v>
      </c>
    </row>
    <row r="68" spans="1:10" ht="15">
      <c r="A68" s="105">
        <v>33352</v>
      </c>
      <c r="B68" s="106" t="s">
        <v>233</v>
      </c>
      <c r="C68" s="98">
        <v>0</v>
      </c>
      <c r="D68" s="98">
        <v>32650000</v>
      </c>
      <c r="E68" s="98">
        <v>117650000</v>
      </c>
      <c r="F68" s="98">
        <v>123200000</v>
      </c>
      <c r="G68" s="98">
        <v>0</v>
      </c>
      <c r="H68" s="98">
        <v>38200000</v>
      </c>
      <c r="I68" s="98">
        <v>117650000</v>
      </c>
      <c r="J68" s="99">
        <v>123200000</v>
      </c>
    </row>
    <row r="69" spans="1:10" ht="15">
      <c r="A69" s="105">
        <v>3337</v>
      </c>
      <c r="B69" s="106" t="s">
        <v>234</v>
      </c>
      <c r="C69" s="98">
        <v>695130825</v>
      </c>
      <c r="D69" s="98">
        <v>0</v>
      </c>
      <c r="E69" s="98">
        <v>269082900</v>
      </c>
      <c r="F69" s="98">
        <v>829672275</v>
      </c>
      <c r="G69" s="98">
        <v>134541450</v>
      </c>
      <c r="H69" s="98">
        <v>0</v>
      </c>
      <c r="I69" s="98">
        <v>269082900</v>
      </c>
      <c r="J69" s="99">
        <v>829672275</v>
      </c>
    </row>
    <row r="70" spans="1:10" ht="15">
      <c r="A70" s="105">
        <v>3338</v>
      </c>
      <c r="B70" s="106" t="s">
        <v>235</v>
      </c>
      <c r="C70" s="98">
        <v>0</v>
      </c>
      <c r="D70" s="98">
        <v>90331942</v>
      </c>
      <c r="E70" s="98">
        <v>93331942</v>
      </c>
      <c r="F70" s="98">
        <v>3000000</v>
      </c>
      <c r="G70" s="98">
        <v>0</v>
      </c>
      <c r="H70" s="98">
        <v>0</v>
      </c>
      <c r="I70" s="98">
        <v>93331942</v>
      </c>
      <c r="J70" s="99">
        <v>3000000</v>
      </c>
    </row>
    <row r="71" spans="1:10" ht="15">
      <c r="A71" s="105">
        <v>3339</v>
      </c>
      <c r="B71" s="106" t="s">
        <v>337</v>
      </c>
      <c r="C71" s="98">
        <v>0</v>
      </c>
      <c r="D71" s="98">
        <v>0</v>
      </c>
      <c r="E71" s="98">
        <v>0</v>
      </c>
      <c r="F71" s="98">
        <v>10000000</v>
      </c>
      <c r="G71" s="98">
        <v>0</v>
      </c>
      <c r="H71" s="98">
        <v>10000000</v>
      </c>
      <c r="I71" s="98">
        <v>0</v>
      </c>
      <c r="J71" s="99">
        <v>10000000</v>
      </c>
    </row>
    <row r="72" spans="1:10" ht="15">
      <c r="A72" s="105">
        <v>33392</v>
      </c>
      <c r="B72" s="106" t="s">
        <v>338</v>
      </c>
      <c r="C72" s="98">
        <v>0</v>
      </c>
      <c r="D72" s="98">
        <v>0</v>
      </c>
      <c r="E72" s="98">
        <v>0</v>
      </c>
      <c r="F72" s="98">
        <v>10000000</v>
      </c>
      <c r="G72" s="98">
        <v>0</v>
      </c>
      <c r="H72" s="98">
        <v>10000000</v>
      </c>
      <c r="I72" s="98">
        <v>0</v>
      </c>
      <c r="J72" s="99">
        <v>10000000</v>
      </c>
    </row>
    <row r="73" spans="1:10" ht="15">
      <c r="A73" s="105">
        <v>334</v>
      </c>
      <c r="B73" s="106" t="s">
        <v>236</v>
      </c>
      <c r="C73" s="98">
        <v>0</v>
      </c>
      <c r="D73" s="98">
        <v>663694574</v>
      </c>
      <c r="E73" s="98">
        <v>2646395670</v>
      </c>
      <c r="F73" s="98">
        <v>2138419583</v>
      </c>
      <c r="G73" s="98">
        <v>0</v>
      </c>
      <c r="H73" s="98">
        <v>155718487</v>
      </c>
      <c r="I73" s="98">
        <v>2646395670</v>
      </c>
      <c r="J73" s="99">
        <v>2138419583</v>
      </c>
    </row>
    <row r="74" spans="1:10" ht="15">
      <c r="A74" s="105">
        <v>3341</v>
      </c>
      <c r="B74" s="106" t="s">
        <v>237</v>
      </c>
      <c r="C74" s="98">
        <v>0</v>
      </c>
      <c r="D74" s="98">
        <v>663694574</v>
      </c>
      <c r="E74" s="98">
        <v>2646395670</v>
      </c>
      <c r="F74" s="98">
        <v>2138419583</v>
      </c>
      <c r="G74" s="98">
        <v>0</v>
      </c>
      <c r="H74" s="98">
        <v>155718487</v>
      </c>
      <c r="I74" s="98">
        <v>2646395670</v>
      </c>
      <c r="J74" s="99">
        <v>2138419583</v>
      </c>
    </row>
    <row r="75" spans="1:10" ht="15">
      <c r="A75" s="105">
        <v>335</v>
      </c>
      <c r="B75" s="106" t="s">
        <v>238</v>
      </c>
      <c r="C75" s="98">
        <v>0</v>
      </c>
      <c r="D75" s="98">
        <v>1363580340</v>
      </c>
      <c r="E75" s="98">
        <v>1309727969</v>
      </c>
      <c r="F75" s="98">
        <v>2367414005</v>
      </c>
      <c r="G75" s="98">
        <v>0</v>
      </c>
      <c r="H75" s="98">
        <v>2421266376</v>
      </c>
      <c r="I75" s="98">
        <v>1309727969</v>
      </c>
      <c r="J75" s="99">
        <v>2367414005</v>
      </c>
    </row>
    <row r="76" spans="1:10" ht="15">
      <c r="A76" s="105">
        <v>338</v>
      </c>
      <c r="B76" s="106" t="s">
        <v>239</v>
      </c>
      <c r="C76" s="98">
        <v>0</v>
      </c>
      <c r="D76" s="98">
        <v>4837534175</v>
      </c>
      <c r="E76" s="98">
        <v>30132993046</v>
      </c>
      <c r="F76" s="98">
        <v>30401833020</v>
      </c>
      <c r="G76" s="98">
        <v>5049000</v>
      </c>
      <c r="H76" s="98">
        <v>5111423149</v>
      </c>
      <c r="I76" s="98">
        <v>30132993046</v>
      </c>
      <c r="J76" s="99">
        <v>30401833020</v>
      </c>
    </row>
    <row r="77" spans="1:10" ht="15">
      <c r="A77" s="105">
        <v>3382</v>
      </c>
      <c r="B77" s="106" t="s">
        <v>240</v>
      </c>
      <c r="C77" s="98">
        <v>0</v>
      </c>
      <c r="D77" s="98">
        <v>22792950</v>
      </c>
      <c r="E77" s="98">
        <v>49717477</v>
      </c>
      <c r="F77" s="98">
        <v>56277020</v>
      </c>
      <c r="G77" s="98">
        <v>0</v>
      </c>
      <c r="H77" s="98">
        <v>29352493</v>
      </c>
      <c r="I77" s="98">
        <v>49717477</v>
      </c>
      <c r="J77" s="99">
        <v>56277020</v>
      </c>
    </row>
    <row r="78" spans="1:10" ht="15">
      <c r="A78" s="105">
        <v>3383</v>
      </c>
      <c r="B78" s="106" t="s">
        <v>241</v>
      </c>
      <c r="C78" s="98">
        <v>0</v>
      </c>
      <c r="D78" s="98">
        <v>0</v>
      </c>
      <c r="E78" s="98">
        <v>148104000</v>
      </c>
      <c r="F78" s="98">
        <v>148104000</v>
      </c>
      <c r="G78" s="98">
        <v>0</v>
      </c>
      <c r="H78" s="98">
        <v>0</v>
      </c>
      <c r="I78" s="98">
        <v>148104000</v>
      </c>
      <c r="J78" s="99">
        <v>148104000</v>
      </c>
    </row>
    <row r="79" spans="1:10" ht="15">
      <c r="A79" s="105">
        <v>3384</v>
      </c>
      <c r="B79" s="106" t="s">
        <v>242</v>
      </c>
      <c r="C79" s="98">
        <v>0</v>
      </c>
      <c r="D79" s="98">
        <v>0</v>
      </c>
      <c r="E79" s="98">
        <v>35343000</v>
      </c>
      <c r="F79" s="98">
        <v>30294000</v>
      </c>
      <c r="G79" s="98">
        <v>5049000</v>
      </c>
      <c r="H79" s="98">
        <v>0</v>
      </c>
      <c r="I79" s="98">
        <v>35343000</v>
      </c>
      <c r="J79" s="99">
        <v>30294000</v>
      </c>
    </row>
    <row r="80" spans="1:10" ht="15">
      <c r="A80" s="105">
        <v>3388</v>
      </c>
      <c r="B80" s="106" t="s">
        <v>239</v>
      </c>
      <c r="C80" s="98">
        <v>0</v>
      </c>
      <c r="D80" s="98">
        <v>4814741225</v>
      </c>
      <c r="E80" s="98">
        <v>29886364569</v>
      </c>
      <c r="F80" s="98">
        <v>30153694000</v>
      </c>
      <c r="G80" s="98">
        <v>0</v>
      </c>
      <c r="H80" s="98">
        <v>5082070656</v>
      </c>
      <c r="I80" s="98">
        <v>29886364569</v>
      </c>
      <c r="J80" s="99">
        <v>30153694000</v>
      </c>
    </row>
    <row r="81" spans="1:10" ht="15">
      <c r="A81" s="105">
        <v>3389</v>
      </c>
      <c r="B81" s="106" t="s">
        <v>243</v>
      </c>
      <c r="C81" s="98">
        <v>0</v>
      </c>
      <c r="D81" s="98">
        <v>0</v>
      </c>
      <c r="E81" s="98">
        <v>13464000</v>
      </c>
      <c r="F81" s="98">
        <v>13464000</v>
      </c>
      <c r="G81" s="98">
        <v>0</v>
      </c>
      <c r="H81" s="98">
        <v>0</v>
      </c>
      <c r="I81" s="98">
        <v>13464000</v>
      </c>
      <c r="J81" s="99">
        <v>13464000</v>
      </c>
    </row>
    <row r="82" spans="1:10" ht="15">
      <c r="A82" s="105">
        <v>341</v>
      </c>
      <c r="B82" s="106" t="s">
        <v>244</v>
      </c>
      <c r="C82" s="98">
        <v>0</v>
      </c>
      <c r="D82" s="98">
        <v>179105908219</v>
      </c>
      <c r="E82" s="98">
        <v>9423000000</v>
      </c>
      <c r="F82" s="98">
        <v>10006861208</v>
      </c>
      <c r="G82" s="98">
        <v>0</v>
      </c>
      <c r="H82" s="98">
        <v>179689769427</v>
      </c>
      <c r="I82" s="98">
        <v>9423000000</v>
      </c>
      <c r="J82" s="99">
        <v>10006861208</v>
      </c>
    </row>
    <row r="83" spans="1:10" ht="15">
      <c r="A83" s="105">
        <v>3411</v>
      </c>
      <c r="B83" s="106" t="s">
        <v>244</v>
      </c>
      <c r="C83" s="98">
        <v>0</v>
      </c>
      <c r="D83" s="98">
        <v>164368408219</v>
      </c>
      <c r="E83" s="98">
        <v>9423000000</v>
      </c>
      <c r="F83" s="98">
        <v>10006861208</v>
      </c>
      <c r="G83" s="98">
        <v>0</v>
      </c>
      <c r="H83" s="98">
        <v>164952269427</v>
      </c>
      <c r="I83" s="98">
        <v>9423000000</v>
      </c>
      <c r="J83" s="99">
        <v>10006861208</v>
      </c>
    </row>
    <row r="84" spans="1:10" ht="15">
      <c r="A84" s="105">
        <v>3412</v>
      </c>
      <c r="B84" s="106" t="s">
        <v>245</v>
      </c>
      <c r="C84" s="98">
        <v>0</v>
      </c>
      <c r="D84" s="98">
        <v>14737500000</v>
      </c>
      <c r="E84" s="98">
        <v>0</v>
      </c>
      <c r="F84" s="98">
        <v>0</v>
      </c>
      <c r="G84" s="98">
        <v>0</v>
      </c>
      <c r="H84" s="98">
        <v>14737500000</v>
      </c>
      <c r="I84" s="98">
        <v>0</v>
      </c>
      <c r="J84" s="99">
        <v>0</v>
      </c>
    </row>
    <row r="85" spans="1:10" ht="15">
      <c r="A85" s="105">
        <v>351</v>
      </c>
      <c r="B85" s="106" t="s">
        <v>246</v>
      </c>
      <c r="C85" s="98">
        <v>0</v>
      </c>
      <c r="D85" s="98">
        <v>8593000</v>
      </c>
      <c r="E85" s="98">
        <v>0</v>
      </c>
      <c r="F85" s="98">
        <v>0</v>
      </c>
      <c r="G85" s="98">
        <v>0</v>
      </c>
      <c r="H85" s="98">
        <v>8593000</v>
      </c>
      <c r="I85" s="98">
        <v>0</v>
      </c>
      <c r="J85" s="99">
        <v>0</v>
      </c>
    </row>
    <row r="86" spans="1:10" ht="15">
      <c r="A86" s="105">
        <v>353</v>
      </c>
      <c r="B86" s="106" t="s">
        <v>247</v>
      </c>
      <c r="C86" s="98">
        <v>0</v>
      </c>
      <c r="D86" s="98">
        <v>1724599761</v>
      </c>
      <c r="E86" s="98">
        <v>1100000000</v>
      </c>
      <c r="F86" s="98">
        <v>1117999631</v>
      </c>
      <c r="G86" s="98">
        <v>0</v>
      </c>
      <c r="H86" s="98">
        <v>1742599392</v>
      </c>
      <c r="I86" s="98">
        <v>1100000000</v>
      </c>
      <c r="J86" s="99">
        <v>1117999631</v>
      </c>
    </row>
    <row r="87" spans="1:10" ht="15">
      <c r="A87" s="105">
        <v>3531</v>
      </c>
      <c r="B87" s="106" t="s">
        <v>248</v>
      </c>
      <c r="C87" s="98">
        <v>0</v>
      </c>
      <c r="D87" s="98">
        <v>1037782298</v>
      </c>
      <c r="E87" s="98">
        <v>768000000</v>
      </c>
      <c r="F87" s="98">
        <v>894399705</v>
      </c>
      <c r="G87" s="98">
        <v>0</v>
      </c>
      <c r="H87" s="98">
        <v>1164182003</v>
      </c>
      <c r="I87" s="98">
        <v>768000000</v>
      </c>
      <c r="J87" s="99">
        <v>894399705</v>
      </c>
    </row>
    <row r="88" spans="1:10" ht="15">
      <c r="A88" s="105">
        <v>3532</v>
      </c>
      <c r="B88" s="106" t="s">
        <v>249</v>
      </c>
      <c r="C88" s="98">
        <v>0</v>
      </c>
      <c r="D88" s="98">
        <v>343051097</v>
      </c>
      <c r="E88" s="98">
        <v>32000000</v>
      </c>
      <c r="F88" s="98">
        <v>223599926</v>
      </c>
      <c r="G88" s="98">
        <v>0</v>
      </c>
      <c r="H88" s="98">
        <v>534651023</v>
      </c>
      <c r="I88" s="98">
        <v>32000000</v>
      </c>
      <c r="J88" s="99">
        <v>223599926</v>
      </c>
    </row>
    <row r="89" spans="1:10" ht="15">
      <c r="A89" s="105">
        <v>3534</v>
      </c>
      <c r="B89" s="106" t="s">
        <v>250</v>
      </c>
      <c r="C89" s="98">
        <v>0</v>
      </c>
      <c r="D89" s="98">
        <v>343766366</v>
      </c>
      <c r="E89" s="98">
        <v>300000000</v>
      </c>
      <c r="F89" s="98">
        <v>0</v>
      </c>
      <c r="G89" s="98">
        <v>0</v>
      </c>
      <c r="H89" s="98">
        <v>43766366</v>
      </c>
      <c r="I89" s="98">
        <v>300000000</v>
      </c>
      <c r="J89" s="99">
        <v>0</v>
      </c>
    </row>
    <row r="90" spans="1:10" ht="15">
      <c r="A90" s="105">
        <v>411</v>
      </c>
      <c r="B90" s="106" t="s">
        <v>251</v>
      </c>
      <c r="C90" s="98">
        <v>0</v>
      </c>
      <c r="D90" s="98">
        <v>149973470000</v>
      </c>
      <c r="E90" s="98">
        <v>0</v>
      </c>
      <c r="F90" s="98">
        <v>0</v>
      </c>
      <c r="G90" s="98">
        <v>0</v>
      </c>
      <c r="H90" s="98">
        <v>149973470000</v>
      </c>
      <c r="I90" s="98">
        <v>0</v>
      </c>
      <c r="J90" s="99">
        <v>0</v>
      </c>
    </row>
    <row r="91" spans="1:10" ht="15">
      <c r="A91" s="105">
        <v>4111</v>
      </c>
      <c r="B91" s="106" t="s">
        <v>252</v>
      </c>
      <c r="C91" s="98">
        <v>0</v>
      </c>
      <c r="D91" s="98">
        <v>149973470000</v>
      </c>
      <c r="E91" s="98">
        <v>0</v>
      </c>
      <c r="F91" s="98">
        <v>0</v>
      </c>
      <c r="G91" s="98">
        <v>0</v>
      </c>
      <c r="H91" s="98">
        <v>149973470000</v>
      </c>
      <c r="I91" s="98">
        <v>0</v>
      </c>
      <c r="J91" s="99">
        <v>0</v>
      </c>
    </row>
    <row r="92" spans="1:10" ht="15">
      <c r="A92" s="105">
        <v>41111</v>
      </c>
      <c r="B92" s="106" t="s">
        <v>253</v>
      </c>
      <c r="C92" s="98">
        <v>0</v>
      </c>
      <c r="D92" s="98">
        <v>149973470000</v>
      </c>
      <c r="E92" s="98">
        <v>0</v>
      </c>
      <c r="F92" s="98">
        <v>0</v>
      </c>
      <c r="G92" s="98">
        <v>0</v>
      </c>
      <c r="H92" s="98">
        <v>149973470000</v>
      </c>
      <c r="I92" s="98">
        <v>0</v>
      </c>
      <c r="J92" s="99">
        <v>0</v>
      </c>
    </row>
    <row r="93" spans="1:10" ht="15">
      <c r="A93" s="105">
        <v>413</v>
      </c>
      <c r="B93" s="106" t="s">
        <v>254</v>
      </c>
      <c r="C93" s="98">
        <v>8517979660</v>
      </c>
      <c r="D93" s="98">
        <v>0</v>
      </c>
      <c r="E93" s="98">
        <v>10007204099</v>
      </c>
      <c r="F93" s="98">
        <v>9263190807</v>
      </c>
      <c r="G93" s="98">
        <v>9261992952</v>
      </c>
      <c r="H93" s="98">
        <v>0</v>
      </c>
      <c r="I93" s="98">
        <v>10007204099</v>
      </c>
      <c r="J93" s="99">
        <v>9263190807</v>
      </c>
    </row>
    <row r="94" spans="1:10" ht="15">
      <c r="A94" s="105">
        <v>4131</v>
      </c>
      <c r="B94" s="106" t="s">
        <v>255</v>
      </c>
      <c r="C94" s="98">
        <v>8517979660</v>
      </c>
      <c r="D94" s="98">
        <v>0</v>
      </c>
      <c r="E94" s="98">
        <v>10007204099</v>
      </c>
      <c r="F94" s="98">
        <v>9263190807</v>
      </c>
      <c r="G94" s="98">
        <v>9261992952</v>
      </c>
      <c r="H94" s="98">
        <v>0</v>
      </c>
      <c r="I94" s="98">
        <v>10007204099</v>
      </c>
      <c r="J94" s="99">
        <v>9263190807</v>
      </c>
    </row>
    <row r="95" spans="1:10" ht="15">
      <c r="A95" s="105">
        <v>414</v>
      </c>
      <c r="B95" s="106" t="s">
        <v>256</v>
      </c>
      <c r="C95" s="98">
        <v>0</v>
      </c>
      <c r="D95" s="98">
        <v>10117009626</v>
      </c>
      <c r="E95" s="98">
        <v>0</v>
      </c>
      <c r="F95" s="98">
        <v>2794999076</v>
      </c>
      <c r="G95" s="98">
        <v>0</v>
      </c>
      <c r="H95" s="98">
        <v>12912008702</v>
      </c>
      <c r="I95" s="98">
        <v>0</v>
      </c>
      <c r="J95" s="99">
        <v>2794999076</v>
      </c>
    </row>
    <row r="96" spans="1:10" ht="15">
      <c r="A96" s="105">
        <v>415</v>
      </c>
      <c r="B96" s="106" t="s">
        <v>257</v>
      </c>
      <c r="C96" s="98">
        <v>0</v>
      </c>
      <c r="D96" s="98">
        <v>4270244522</v>
      </c>
      <c r="E96" s="98">
        <v>0</v>
      </c>
      <c r="F96" s="98">
        <v>1117999631</v>
      </c>
      <c r="G96" s="98">
        <v>0</v>
      </c>
      <c r="H96" s="98">
        <v>5388244153</v>
      </c>
      <c r="I96" s="98">
        <v>0</v>
      </c>
      <c r="J96" s="99">
        <v>1117999631</v>
      </c>
    </row>
    <row r="97" spans="1:10" ht="15">
      <c r="A97" s="105">
        <v>421</v>
      </c>
      <c r="B97" s="106" t="s">
        <v>258</v>
      </c>
      <c r="C97" s="98">
        <v>2713485259</v>
      </c>
      <c r="D97" s="98">
        <v>40900976105</v>
      </c>
      <c r="E97" s="98">
        <v>39767317423</v>
      </c>
      <c r="F97" s="98">
        <v>27101617693</v>
      </c>
      <c r="G97" s="98">
        <v>4949980334</v>
      </c>
      <c r="H97" s="98">
        <v>30471771450</v>
      </c>
      <c r="I97" s="98">
        <v>39767317423</v>
      </c>
      <c r="J97" s="99">
        <v>27101617693</v>
      </c>
    </row>
    <row r="98" spans="1:10" ht="15">
      <c r="A98" s="105">
        <v>4212</v>
      </c>
      <c r="B98" s="106" t="s">
        <v>259</v>
      </c>
      <c r="C98" s="98">
        <v>2713485259</v>
      </c>
      <c r="D98" s="98">
        <v>40900976105</v>
      </c>
      <c r="E98" s="98">
        <v>39767317423</v>
      </c>
      <c r="F98" s="98">
        <v>27101617693</v>
      </c>
      <c r="G98" s="98">
        <v>4949980334</v>
      </c>
      <c r="H98" s="98">
        <v>30471771450</v>
      </c>
      <c r="I98" s="98">
        <v>39767317423</v>
      </c>
      <c r="J98" s="99">
        <v>27101617693</v>
      </c>
    </row>
    <row r="99" spans="1:10" ht="15">
      <c r="A99" s="105">
        <v>42121</v>
      </c>
      <c r="B99" s="106" t="s">
        <v>260</v>
      </c>
      <c r="C99" s="98">
        <v>0</v>
      </c>
      <c r="D99" s="98">
        <v>40615724397</v>
      </c>
      <c r="E99" s="98">
        <v>37510174748</v>
      </c>
      <c r="F99" s="98">
        <v>26874455310</v>
      </c>
      <c r="G99" s="98">
        <v>0</v>
      </c>
      <c r="H99" s="98">
        <v>29980004959</v>
      </c>
      <c r="I99" s="98">
        <v>37510174748</v>
      </c>
      <c r="J99" s="99">
        <v>26874455310</v>
      </c>
    </row>
    <row r="100" spans="1:10" ht="15">
      <c r="A100" s="105">
        <v>42122</v>
      </c>
      <c r="B100" s="106" t="s">
        <v>261</v>
      </c>
      <c r="C100" s="98">
        <v>2713485259</v>
      </c>
      <c r="D100" s="98">
        <v>0</v>
      </c>
      <c r="E100" s="98">
        <v>2236495075</v>
      </c>
      <c r="F100" s="98">
        <v>0</v>
      </c>
      <c r="G100" s="98">
        <v>4949980334</v>
      </c>
      <c r="H100" s="98">
        <v>0</v>
      </c>
      <c r="I100" s="98">
        <v>2236495075</v>
      </c>
      <c r="J100" s="99">
        <v>0</v>
      </c>
    </row>
    <row r="101" spans="1:10" ht="15">
      <c r="A101" s="105">
        <v>42123</v>
      </c>
      <c r="B101" s="106" t="s">
        <v>262</v>
      </c>
      <c r="C101" s="98">
        <v>0</v>
      </c>
      <c r="D101" s="98">
        <v>285251708</v>
      </c>
      <c r="E101" s="98">
        <v>20647600</v>
      </c>
      <c r="F101" s="98">
        <v>227162383</v>
      </c>
      <c r="G101" s="98">
        <v>0</v>
      </c>
      <c r="H101" s="98">
        <v>491766491</v>
      </c>
      <c r="I101" s="98">
        <v>20647600</v>
      </c>
      <c r="J101" s="99">
        <v>227162383</v>
      </c>
    </row>
    <row r="102" spans="1:10" ht="15">
      <c r="A102" s="105">
        <v>511</v>
      </c>
      <c r="B102" s="106" t="s">
        <v>263</v>
      </c>
      <c r="C102" s="98">
        <v>0</v>
      </c>
      <c r="D102" s="98">
        <v>0</v>
      </c>
      <c r="E102" s="98">
        <v>75024993170</v>
      </c>
      <c r="F102" s="98">
        <v>75024993170</v>
      </c>
      <c r="G102" s="98">
        <v>0</v>
      </c>
      <c r="H102" s="98">
        <v>0</v>
      </c>
      <c r="I102" s="98">
        <v>75024993170</v>
      </c>
      <c r="J102" s="99">
        <v>75024993170</v>
      </c>
    </row>
    <row r="103" spans="1:10" ht="15">
      <c r="A103" s="105">
        <v>5112</v>
      </c>
      <c r="B103" s="106" t="s">
        <v>264</v>
      </c>
      <c r="C103" s="98">
        <v>0</v>
      </c>
      <c r="D103" s="98">
        <v>0</v>
      </c>
      <c r="E103" s="98">
        <v>3277408000</v>
      </c>
      <c r="F103" s="98">
        <v>3277408000</v>
      </c>
      <c r="G103" s="98">
        <v>0</v>
      </c>
      <c r="H103" s="98">
        <v>0</v>
      </c>
      <c r="I103" s="98">
        <v>3277408000</v>
      </c>
      <c r="J103" s="99">
        <v>3277408000</v>
      </c>
    </row>
    <row r="104" spans="1:10" ht="15">
      <c r="A104" s="105">
        <v>5113</v>
      </c>
      <c r="B104" s="106" t="s">
        <v>265</v>
      </c>
      <c r="C104" s="98">
        <v>0</v>
      </c>
      <c r="D104" s="98">
        <v>0</v>
      </c>
      <c r="E104" s="98">
        <v>2760194000</v>
      </c>
      <c r="F104" s="98">
        <v>2760194000</v>
      </c>
      <c r="G104" s="98">
        <v>0</v>
      </c>
      <c r="H104" s="98">
        <v>0</v>
      </c>
      <c r="I104" s="98">
        <v>2760194000</v>
      </c>
      <c r="J104" s="99">
        <v>2760194000</v>
      </c>
    </row>
    <row r="105" spans="1:10" ht="15">
      <c r="A105" s="105">
        <v>5114</v>
      </c>
      <c r="B105" s="106" t="s">
        <v>266</v>
      </c>
      <c r="C105" s="98">
        <v>0</v>
      </c>
      <c r="D105" s="98">
        <v>0</v>
      </c>
      <c r="E105" s="98">
        <v>2094391170</v>
      </c>
      <c r="F105" s="98">
        <v>2094391170</v>
      </c>
      <c r="G105" s="98">
        <v>0</v>
      </c>
      <c r="H105" s="98">
        <v>0</v>
      </c>
      <c r="I105" s="98">
        <v>2094391170</v>
      </c>
      <c r="J105" s="99">
        <v>2094391170</v>
      </c>
    </row>
    <row r="106" spans="1:10" ht="15">
      <c r="A106" s="105">
        <v>5116</v>
      </c>
      <c r="B106" s="106" t="s">
        <v>267</v>
      </c>
      <c r="C106" s="98">
        <v>0</v>
      </c>
      <c r="D106" s="98">
        <v>0</v>
      </c>
      <c r="E106" s="98">
        <v>66893000000</v>
      </c>
      <c r="F106" s="98">
        <v>66893000000</v>
      </c>
      <c r="G106" s="98">
        <v>0</v>
      </c>
      <c r="H106" s="98">
        <v>0</v>
      </c>
      <c r="I106" s="98">
        <v>66893000000</v>
      </c>
      <c r="J106" s="99">
        <v>66893000000</v>
      </c>
    </row>
    <row r="107" spans="1:10" ht="15">
      <c r="A107" s="105">
        <v>515</v>
      </c>
      <c r="B107" s="106" t="s">
        <v>268</v>
      </c>
      <c r="C107" s="98">
        <v>0</v>
      </c>
      <c r="D107" s="98">
        <v>0</v>
      </c>
      <c r="E107" s="98">
        <v>610236965</v>
      </c>
      <c r="F107" s="98">
        <v>610236965</v>
      </c>
      <c r="G107" s="98">
        <v>0</v>
      </c>
      <c r="H107" s="98">
        <v>0</v>
      </c>
      <c r="I107" s="98">
        <v>610236965</v>
      </c>
      <c r="J107" s="99">
        <v>610236965</v>
      </c>
    </row>
    <row r="108" spans="1:10" ht="15">
      <c r="A108" s="105">
        <v>5151</v>
      </c>
      <c r="B108" s="106" t="s">
        <v>269</v>
      </c>
      <c r="C108" s="98">
        <v>0</v>
      </c>
      <c r="D108" s="98">
        <v>0</v>
      </c>
      <c r="E108" s="98">
        <v>606303126</v>
      </c>
      <c r="F108" s="98">
        <v>606303126</v>
      </c>
      <c r="G108" s="98">
        <v>0</v>
      </c>
      <c r="H108" s="98">
        <v>0</v>
      </c>
      <c r="I108" s="98">
        <v>606303126</v>
      </c>
      <c r="J108" s="99">
        <v>606303126</v>
      </c>
    </row>
    <row r="109" spans="1:10" ht="15">
      <c r="A109" s="105">
        <v>5152</v>
      </c>
      <c r="B109" s="106" t="s">
        <v>270</v>
      </c>
      <c r="C109" s="98">
        <v>0</v>
      </c>
      <c r="D109" s="98">
        <v>0</v>
      </c>
      <c r="E109" s="98">
        <v>3933839</v>
      </c>
      <c r="F109" s="98">
        <v>3933839</v>
      </c>
      <c r="G109" s="98">
        <v>0</v>
      </c>
      <c r="H109" s="98">
        <v>0</v>
      </c>
      <c r="I109" s="98">
        <v>3933839</v>
      </c>
      <c r="J109" s="99">
        <v>3933839</v>
      </c>
    </row>
    <row r="110" spans="1:10" ht="15">
      <c r="A110" s="105">
        <v>621</v>
      </c>
      <c r="B110" s="106" t="s">
        <v>271</v>
      </c>
      <c r="C110" s="98">
        <v>0</v>
      </c>
      <c r="D110" s="98">
        <v>0</v>
      </c>
      <c r="E110" s="98">
        <v>1209263757</v>
      </c>
      <c r="F110" s="98">
        <v>1209263757</v>
      </c>
      <c r="G110" s="98">
        <v>0</v>
      </c>
      <c r="H110" s="98">
        <v>0</v>
      </c>
      <c r="I110" s="98">
        <v>1209263757</v>
      </c>
      <c r="J110" s="99">
        <v>1209263757</v>
      </c>
    </row>
    <row r="111" spans="1:10" ht="15">
      <c r="A111" s="105">
        <v>622</v>
      </c>
      <c r="B111" s="106" t="s">
        <v>272</v>
      </c>
      <c r="C111" s="98">
        <v>0</v>
      </c>
      <c r="D111" s="98">
        <v>0</v>
      </c>
      <c r="E111" s="98">
        <v>1248518849</v>
      </c>
      <c r="F111" s="98">
        <v>1248518849</v>
      </c>
      <c r="G111" s="98">
        <v>0</v>
      </c>
      <c r="H111" s="98">
        <v>0</v>
      </c>
      <c r="I111" s="98">
        <v>1248518849</v>
      </c>
      <c r="J111" s="99">
        <v>1248518849</v>
      </c>
    </row>
    <row r="112" spans="1:10" ht="15">
      <c r="A112" s="105">
        <v>6221</v>
      </c>
      <c r="B112" s="106" t="s">
        <v>273</v>
      </c>
      <c r="C112" s="98">
        <v>0</v>
      </c>
      <c r="D112" s="98">
        <v>0</v>
      </c>
      <c r="E112" s="98">
        <v>590411341</v>
      </c>
      <c r="F112" s="98">
        <v>590411341</v>
      </c>
      <c r="G112" s="98">
        <v>0</v>
      </c>
      <c r="H112" s="98">
        <v>0</v>
      </c>
      <c r="I112" s="98">
        <v>590411341</v>
      </c>
      <c r="J112" s="99">
        <v>590411341</v>
      </c>
    </row>
    <row r="113" spans="1:10" ht="15">
      <c r="A113" s="105">
        <v>6222</v>
      </c>
      <c r="B113" s="106" t="s">
        <v>274</v>
      </c>
      <c r="C113" s="98">
        <v>0</v>
      </c>
      <c r="D113" s="98">
        <v>0</v>
      </c>
      <c r="E113" s="98">
        <v>509993699</v>
      </c>
      <c r="F113" s="98">
        <v>509993699</v>
      </c>
      <c r="G113" s="98">
        <v>0</v>
      </c>
      <c r="H113" s="98">
        <v>0</v>
      </c>
      <c r="I113" s="98">
        <v>509993699</v>
      </c>
      <c r="J113" s="99">
        <v>509993699</v>
      </c>
    </row>
    <row r="114" spans="1:10" ht="15">
      <c r="A114" s="105">
        <v>6223</v>
      </c>
      <c r="B114" s="106" t="s">
        <v>339</v>
      </c>
      <c r="C114" s="98">
        <v>0</v>
      </c>
      <c r="D114" s="98">
        <v>0</v>
      </c>
      <c r="E114" s="98">
        <v>148113809</v>
      </c>
      <c r="F114" s="98">
        <v>148113809</v>
      </c>
      <c r="G114" s="98">
        <v>0</v>
      </c>
      <c r="H114" s="98">
        <v>0</v>
      </c>
      <c r="I114" s="98">
        <v>148113809</v>
      </c>
      <c r="J114" s="99">
        <v>148113809</v>
      </c>
    </row>
    <row r="115" spans="1:10" ht="15">
      <c r="A115" s="105">
        <v>627</v>
      </c>
      <c r="B115" s="106" t="s">
        <v>275</v>
      </c>
      <c r="C115" s="98">
        <v>0</v>
      </c>
      <c r="D115" s="98">
        <v>0</v>
      </c>
      <c r="E115" s="98">
        <v>24901438164</v>
      </c>
      <c r="F115" s="98">
        <v>24901438164</v>
      </c>
      <c r="G115" s="98">
        <v>0</v>
      </c>
      <c r="H115" s="98">
        <v>0</v>
      </c>
      <c r="I115" s="98">
        <v>24901438164</v>
      </c>
      <c r="J115" s="99">
        <v>24901438164</v>
      </c>
    </row>
    <row r="116" spans="1:10" ht="15">
      <c r="A116" s="105">
        <v>6271</v>
      </c>
      <c r="B116" s="106" t="s">
        <v>276</v>
      </c>
      <c r="C116" s="98">
        <v>0</v>
      </c>
      <c r="D116" s="98">
        <v>0</v>
      </c>
      <c r="E116" s="98">
        <v>81370377</v>
      </c>
      <c r="F116" s="98">
        <v>81370377</v>
      </c>
      <c r="G116" s="98">
        <v>0</v>
      </c>
      <c r="H116" s="98">
        <v>0</v>
      </c>
      <c r="I116" s="98">
        <v>81370377</v>
      </c>
      <c r="J116" s="99">
        <v>81370377</v>
      </c>
    </row>
    <row r="117" spans="1:10" ht="15">
      <c r="A117" s="105">
        <v>62712</v>
      </c>
      <c r="B117" s="106" t="s">
        <v>277</v>
      </c>
      <c r="C117" s="98">
        <v>0</v>
      </c>
      <c r="D117" s="98">
        <v>0</v>
      </c>
      <c r="E117" s="98">
        <v>24970377</v>
      </c>
      <c r="F117" s="98">
        <v>24970377</v>
      </c>
      <c r="G117" s="98">
        <v>0</v>
      </c>
      <c r="H117" s="98">
        <v>0</v>
      </c>
      <c r="I117" s="98">
        <v>24970377</v>
      </c>
      <c r="J117" s="99">
        <v>24970377</v>
      </c>
    </row>
    <row r="118" spans="1:10" ht="15">
      <c r="A118" s="105">
        <v>62713</v>
      </c>
      <c r="B118" s="106" t="s">
        <v>241</v>
      </c>
      <c r="C118" s="98">
        <v>0</v>
      </c>
      <c r="D118" s="98">
        <v>0</v>
      </c>
      <c r="E118" s="98">
        <v>45120000</v>
      </c>
      <c r="F118" s="98">
        <v>45120000</v>
      </c>
      <c r="G118" s="98">
        <v>0</v>
      </c>
      <c r="H118" s="98">
        <v>0</v>
      </c>
      <c r="I118" s="98">
        <v>45120000</v>
      </c>
      <c r="J118" s="99">
        <v>45120000</v>
      </c>
    </row>
    <row r="119" spans="1:10" ht="15">
      <c r="A119" s="105">
        <v>62714</v>
      </c>
      <c r="B119" s="106" t="s">
        <v>242</v>
      </c>
      <c r="C119" s="98">
        <v>0</v>
      </c>
      <c r="D119" s="98">
        <v>0</v>
      </c>
      <c r="E119" s="98">
        <v>8460000</v>
      </c>
      <c r="F119" s="98">
        <v>8460000</v>
      </c>
      <c r="G119" s="98">
        <v>0</v>
      </c>
      <c r="H119" s="98">
        <v>0</v>
      </c>
      <c r="I119" s="98">
        <v>8460000</v>
      </c>
      <c r="J119" s="99">
        <v>8460000</v>
      </c>
    </row>
    <row r="120" spans="1:10" ht="15">
      <c r="A120" s="105">
        <v>62715</v>
      </c>
      <c r="B120" s="106" t="s">
        <v>243</v>
      </c>
      <c r="C120" s="98">
        <v>0</v>
      </c>
      <c r="D120" s="98">
        <v>0</v>
      </c>
      <c r="E120" s="98">
        <v>2820000</v>
      </c>
      <c r="F120" s="98">
        <v>2820000</v>
      </c>
      <c r="G120" s="98">
        <v>0</v>
      </c>
      <c r="H120" s="98">
        <v>0</v>
      </c>
      <c r="I120" s="98">
        <v>2820000</v>
      </c>
      <c r="J120" s="99">
        <v>2820000</v>
      </c>
    </row>
    <row r="121" spans="1:10" ht="15">
      <c r="A121" s="105">
        <v>6272</v>
      </c>
      <c r="B121" s="106" t="s">
        <v>278</v>
      </c>
      <c r="C121" s="98">
        <v>0</v>
      </c>
      <c r="D121" s="98">
        <v>0</v>
      </c>
      <c r="E121" s="98">
        <v>1611577738</v>
      </c>
      <c r="F121" s="98">
        <v>1611577738</v>
      </c>
      <c r="G121" s="98">
        <v>0</v>
      </c>
      <c r="H121" s="98">
        <v>0</v>
      </c>
      <c r="I121" s="98">
        <v>1611577738</v>
      </c>
      <c r="J121" s="99">
        <v>1611577738</v>
      </c>
    </row>
    <row r="122" spans="1:10" ht="15">
      <c r="A122" s="105">
        <v>62722</v>
      </c>
      <c r="B122" s="106" t="s">
        <v>279</v>
      </c>
      <c r="C122" s="98">
        <v>0</v>
      </c>
      <c r="D122" s="98">
        <v>0</v>
      </c>
      <c r="E122" s="98">
        <v>1611577738</v>
      </c>
      <c r="F122" s="98">
        <v>1611577738</v>
      </c>
      <c r="G122" s="98">
        <v>0</v>
      </c>
      <c r="H122" s="98">
        <v>0</v>
      </c>
      <c r="I122" s="98">
        <v>1611577738</v>
      </c>
      <c r="J122" s="99">
        <v>1611577738</v>
      </c>
    </row>
    <row r="123" spans="1:10" ht="15">
      <c r="A123" s="105">
        <v>6273</v>
      </c>
      <c r="B123" s="106" t="s">
        <v>280</v>
      </c>
      <c r="C123" s="98">
        <v>0</v>
      </c>
      <c r="D123" s="98">
        <v>0</v>
      </c>
      <c r="E123" s="98">
        <v>1214047144</v>
      </c>
      <c r="F123" s="98">
        <v>1214047144</v>
      </c>
      <c r="G123" s="98">
        <v>0</v>
      </c>
      <c r="H123" s="98">
        <v>0</v>
      </c>
      <c r="I123" s="98">
        <v>1214047144</v>
      </c>
      <c r="J123" s="99">
        <v>1214047144</v>
      </c>
    </row>
    <row r="124" spans="1:10" ht="15">
      <c r="A124" s="105">
        <v>62734</v>
      </c>
      <c r="B124" s="106" t="s">
        <v>281</v>
      </c>
      <c r="C124" s="98">
        <v>0</v>
      </c>
      <c r="D124" s="98">
        <v>0</v>
      </c>
      <c r="E124" s="98">
        <v>973462826</v>
      </c>
      <c r="F124" s="98">
        <v>973462826</v>
      </c>
      <c r="G124" s="98">
        <v>0</v>
      </c>
      <c r="H124" s="98">
        <v>0</v>
      </c>
      <c r="I124" s="98">
        <v>973462826</v>
      </c>
      <c r="J124" s="99">
        <v>973462826</v>
      </c>
    </row>
    <row r="125" spans="1:10" ht="15">
      <c r="A125" s="105">
        <v>62736</v>
      </c>
      <c r="B125" s="106" t="s">
        <v>282</v>
      </c>
      <c r="C125" s="98">
        <v>0</v>
      </c>
      <c r="D125" s="98">
        <v>0</v>
      </c>
      <c r="E125" s="98">
        <v>240584318</v>
      </c>
      <c r="F125" s="98">
        <v>240584318</v>
      </c>
      <c r="G125" s="98">
        <v>0</v>
      </c>
      <c r="H125" s="98">
        <v>0</v>
      </c>
      <c r="I125" s="98">
        <v>240584318</v>
      </c>
      <c r="J125" s="99">
        <v>240584318</v>
      </c>
    </row>
    <row r="126" spans="1:10" ht="15">
      <c r="A126" s="105">
        <v>6274</v>
      </c>
      <c r="B126" s="106" t="s">
        <v>283</v>
      </c>
      <c r="C126" s="98">
        <v>0</v>
      </c>
      <c r="D126" s="98">
        <v>0</v>
      </c>
      <c r="E126" s="98">
        <v>18777618707</v>
      </c>
      <c r="F126" s="98">
        <v>18777618707</v>
      </c>
      <c r="G126" s="98">
        <v>0</v>
      </c>
      <c r="H126" s="98">
        <v>0</v>
      </c>
      <c r="I126" s="98">
        <v>18777618707</v>
      </c>
      <c r="J126" s="99">
        <v>18777618707</v>
      </c>
    </row>
    <row r="127" spans="1:10" ht="15">
      <c r="A127" s="105">
        <v>62741</v>
      </c>
      <c r="B127" s="106" t="s">
        <v>284</v>
      </c>
      <c r="C127" s="98">
        <v>0</v>
      </c>
      <c r="D127" s="98">
        <v>0</v>
      </c>
      <c r="E127" s="98">
        <v>16139992060</v>
      </c>
      <c r="F127" s="98">
        <v>16139992060</v>
      </c>
      <c r="G127" s="98">
        <v>0</v>
      </c>
      <c r="H127" s="98">
        <v>0</v>
      </c>
      <c r="I127" s="98">
        <v>16139992060</v>
      </c>
      <c r="J127" s="99">
        <v>16139992060</v>
      </c>
    </row>
    <row r="128" spans="1:10" ht="15">
      <c r="A128" s="105">
        <v>62742</v>
      </c>
      <c r="B128" s="106" t="s">
        <v>285</v>
      </c>
      <c r="C128" s="98">
        <v>0</v>
      </c>
      <c r="D128" s="98">
        <v>0</v>
      </c>
      <c r="E128" s="98">
        <v>1665853881</v>
      </c>
      <c r="F128" s="98">
        <v>1665853881</v>
      </c>
      <c r="G128" s="98">
        <v>0</v>
      </c>
      <c r="H128" s="98">
        <v>0</v>
      </c>
      <c r="I128" s="98">
        <v>1665853881</v>
      </c>
      <c r="J128" s="99">
        <v>1665853881</v>
      </c>
    </row>
    <row r="129" spans="1:10" ht="15">
      <c r="A129" s="105">
        <v>62743</v>
      </c>
      <c r="B129" s="106" t="s">
        <v>286</v>
      </c>
      <c r="C129" s="98">
        <v>0</v>
      </c>
      <c r="D129" s="98">
        <v>0</v>
      </c>
      <c r="E129" s="98">
        <v>971772766</v>
      </c>
      <c r="F129" s="98">
        <v>971772766</v>
      </c>
      <c r="G129" s="98">
        <v>0</v>
      </c>
      <c r="H129" s="98">
        <v>0</v>
      </c>
      <c r="I129" s="98">
        <v>971772766</v>
      </c>
      <c r="J129" s="99">
        <v>971772766</v>
      </c>
    </row>
    <row r="130" spans="1:10" ht="15">
      <c r="A130" s="105">
        <v>6277</v>
      </c>
      <c r="B130" s="106" t="s">
        <v>287</v>
      </c>
      <c r="C130" s="98">
        <v>0</v>
      </c>
      <c r="D130" s="98">
        <v>0</v>
      </c>
      <c r="E130" s="98">
        <v>3066610888</v>
      </c>
      <c r="F130" s="98">
        <v>3066610888</v>
      </c>
      <c r="G130" s="98">
        <v>0</v>
      </c>
      <c r="H130" s="98">
        <v>0</v>
      </c>
      <c r="I130" s="98">
        <v>3066610888</v>
      </c>
      <c r="J130" s="99">
        <v>3066610888</v>
      </c>
    </row>
    <row r="131" spans="1:10" ht="15">
      <c r="A131" s="105">
        <v>62772</v>
      </c>
      <c r="B131" s="106" t="s">
        <v>288</v>
      </c>
      <c r="C131" s="98">
        <v>0</v>
      </c>
      <c r="D131" s="98">
        <v>0</v>
      </c>
      <c r="E131" s="98">
        <v>1964616905</v>
      </c>
      <c r="F131" s="98">
        <v>1964616905</v>
      </c>
      <c r="G131" s="98">
        <v>0</v>
      </c>
      <c r="H131" s="98">
        <v>0</v>
      </c>
      <c r="I131" s="98">
        <v>1964616905</v>
      </c>
      <c r="J131" s="99">
        <v>1964616905</v>
      </c>
    </row>
    <row r="132" spans="1:10" ht="15">
      <c r="A132" s="105">
        <v>62775</v>
      </c>
      <c r="B132" s="106" t="s">
        <v>289</v>
      </c>
      <c r="C132" s="98">
        <v>0</v>
      </c>
      <c r="D132" s="98">
        <v>0</v>
      </c>
      <c r="E132" s="98">
        <v>134541450</v>
      </c>
      <c r="F132" s="98">
        <v>134541450</v>
      </c>
      <c r="G132" s="98">
        <v>0</v>
      </c>
      <c r="H132" s="98">
        <v>0</v>
      </c>
      <c r="I132" s="98">
        <v>134541450</v>
      </c>
      <c r="J132" s="99">
        <v>134541450</v>
      </c>
    </row>
    <row r="133" spans="1:10" ht="15">
      <c r="A133" s="105">
        <v>62776</v>
      </c>
      <c r="B133" s="106" t="s">
        <v>340</v>
      </c>
      <c r="C133" s="98">
        <v>0</v>
      </c>
      <c r="D133" s="98">
        <v>0</v>
      </c>
      <c r="E133" s="98">
        <v>105898788</v>
      </c>
      <c r="F133" s="98">
        <v>105898788</v>
      </c>
      <c r="G133" s="98">
        <v>0</v>
      </c>
      <c r="H133" s="98">
        <v>0</v>
      </c>
      <c r="I133" s="98">
        <v>105898788</v>
      </c>
      <c r="J133" s="99">
        <v>105898788</v>
      </c>
    </row>
    <row r="134" spans="1:10" ht="15">
      <c r="A134" s="105">
        <v>62777</v>
      </c>
      <c r="B134" s="106" t="s">
        <v>290</v>
      </c>
      <c r="C134" s="98">
        <v>0</v>
      </c>
      <c r="D134" s="98">
        <v>0</v>
      </c>
      <c r="E134" s="98">
        <v>816841200</v>
      </c>
      <c r="F134" s="98">
        <v>816841200</v>
      </c>
      <c r="G134" s="98">
        <v>0</v>
      </c>
      <c r="H134" s="98">
        <v>0</v>
      </c>
      <c r="I134" s="98">
        <v>816841200</v>
      </c>
      <c r="J134" s="99">
        <v>816841200</v>
      </c>
    </row>
    <row r="135" spans="1:10" ht="15">
      <c r="A135" s="105">
        <v>62778</v>
      </c>
      <c r="B135" s="106" t="s">
        <v>291</v>
      </c>
      <c r="C135" s="98">
        <v>0</v>
      </c>
      <c r="D135" s="98">
        <v>0</v>
      </c>
      <c r="E135" s="98">
        <v>44712545</v>
      </c>
      <c r="F135" s="98">
        <v>44712545</v>
      </c>
      <c r="G135" s="98">
        <v>0</v>
      </c>
      <c r="H135" s="98">
        <v>0</v>
      </c>
      <c r="I135" s="98">
        <v>44712545</v>
      </c>
      <c r="J135" s="99">
        <v>44712545</v>
      </c>
    </row>
    <row r="136" spans="1:10" ht="15">
      <c r="A136" s="105">
        <v>6278</v>
      </c>
      <c r="B136" s="106" t="s">
        <v>292</v>
      </c>
      <c r="C136" s="98">
        <v>0</v>
      </c>
      <c r="D136" s="98">
        <v>0</v>
      </c>
      <c r="E136" s="98">
        <v>150213310</v>
      </c>
      <c r="F136" s="98">
        <v>150213310</v>
      </c>
      <c r="G136" s="98">
        <v>0</v>
      </c>
      <c r="H136" s="98">
        <v>0</v>
      </c>
      <c r="I136" s="98">
        <v>150213310</v>
      </c>
      <c r="J136" s="99">
        <v>150213310</v>
      </c>
    </row>
    <row r="137" spans="1:10" ht="15">
      <c r="A137" s="105">
        <v>62788</v>
      </c>
      <c r="B137" s="106" t="s">
        <v>293</v>
      </c>
      <c r="C137" s="98">
        <v>0</v>
      </c>
      <c r="D137" s="98">
        <v>0</v>
      </c>
      <c r="E137" s="98">
        <v>150213310</v>
      </c>
      <c r="F137" s="98">
        <v>150213310</v>
      </c>
      <c r="G137" s="98">
        <v>0</v>
      </c>
      <c r="H137" s="98">
        <v>0</v>
      </c>
      <c r="I137" s="98">
        <v>150213310</v>
      </c>
      <c r="J137" s="99">
        <v>150213310</v>
      </c>
    </row>
    <row r="138" spans="1:10" ht="15">
      <c r="A138" s="105">
        <v>632</v>
      </c>
      <c r="B138" s="106" t="s">
        <v>294</v>
      </c>
      <c r="C138" s="98">
        <v>0</v>
      </c>
      <c r="D138" s="98">
        <v>0</v>
      </c>
      <c r="E138" s="98">
        <v>27359220770</v>
      </c>
      <c r="F138" s="98">
        <v>27359220770</v>
      </c>
      <c r="G138" s="98">
        <v>0</v>
      </c>
      <c r="H138" s="98">
        <v>0</v>
      </c>
      <c r="I138" s="98">
        <v>27359220770</v>
      </c>
      <c r="J138" s="99">
        <v>27359220770</v>
      </c>
    </row>
    <row r="139" spans="1:10" ht="15">
      <c r="A139" s="105">
        <v>6321</v>
      </c>
      <c r="B139" s="106" t="s">
        <v>295</v>
      </c>
      <c r="C139" s="98">
        <v>0</v>
      </c>
      <c r="D139" s="98">
        <v>0</v>
      </c>
      <c r="E139" s="98">
        <v>20185219602</v>
      </c>
      <c r="F139" s="98">
        <v>20185219602</v>
      </c>
      <c r="G139" s="98">
        <v>0</v>
      </c>
      <c r="H139" s="98">
        <v>0</v>
      </c>
      <c r="I139" s="98">
        <v>20185219602</v>
      </c>
      <c r="J139" s="99">
        <v>20185219602</v>
      </c>
    </row>
    <row r="140" spans="1:10" ht="15">
      <c r="A140" s="105">
        <v>6322</v>
      </c>
      <c r="B140" s="106" t="s">
        <v>296</v>
      </c>
      <c r="C140" s="98">
        <v>0</v>
      </c>
      <c r="D140" s="98">
        <v>0</v>
      </c>
      <c r="E140" s="98">
        <v>4996689075</v>
      </c>
      <c r="F140" s="98">
        <v>4996689075</v>
      </c>
      <c r="G140" s="98">
        <v>0</v>
      </c>
      <c r="H140" s="98">
        <v>0</v>
      </c>
      <c r="I140" s="98">
        <v>4996689075</v>
      </c>
      <c r="J140" s="99">
        <v>4996689075</v>
      </c>
    </row>
    <row r="141" spans="1:10" ht="15">
      <c r="A141" s="105">
        <v>6323</v>
      </c>
      <c r="B141" s="106" t="s">
        <v>297</v>
      </c>
      <c r="C141" s="98">
        <v>0</v>
      </c>
      <c r="D141" s="98">
        <v>0</v>
      </c>
      <c r="E141" s="98">
        <v>2177312093</v>
      </c>
      <c r="F141" s="98">
        <v>2177312093</v>
      </c>
      <c r="G141" s="98">
        <v>0</v>
      </c>
      <c r="H141" s="98">
        <v>0</v>
      </c>
      <c r="I141" s="98">
        <v>2177312093</v>
      </c>
      <c r="J141" s="99">
        <v>2177312093</v>
      </c>
    </row>
    <row r="142" spans="1:10" ht="15">
      <c r="A142" s="105">
        <v>635</v>
      </c>
      <c r="B142" s="106" t="s">
        <v>298</v>
      </c>
      <c r="C142" s="98">
        <v>0</v>
      </c>
      <c r="D142" s="98">
        <v>0</v>
      </c>
      <c r="E142" s="98">
        <v>21057602094</v>
      </c>
      <c r="F142" s="98">
        <v>21057602094</v>
      </c>
      <c r="G142" s="98">
        <v>0</v>
      </c>
      <c r="H142" s="98">
        <v>0</v>
      </c>
      <c r="I142" s="98">
        <v>21057602094</v>
      </c>
      <c r="J142" s="99">
        <v>21057602094</v>
      </c>
    </row>
    <row r="143" spans="1:10" ht="15">
      <c r="A143" s="105">
        <v>6351</v>
      </c>
      <c r="B143" s="106" t="s">
        <v>299</v>
      </c>
      <c r="C143" s="98">
        <v>0</v>
      </c>
      <c r="D143" s="98">
        <v>0</v>
      </c>
      <c r="E143" s="98">
        <v>20160088344</v>
      </c>
      <c r="F143" s="98">
        <v>20160088344</v>
      </c>
      <c r="G143" s="98">
        <v>0</v>
      </c>
      <c r="H143" s="98">
        <v>0</v>
      </c>
      <c r="I143" s="98">
        <v>20160088344</v>
      </c>
      <c r="J143" s="99">
        <v>20160088344</v>
      </c>
    </row>
    <row r="144" spans="1:10" ht="15">
      <c r="A144" s="105">
        <v>6352</v>
      </c>
      <c r="B144" s="106" t="s">
        <v>300</v>
      </c>
      <c r="C144" s="98">
        <v>0</v>
      </c>
      <c r="D144" s="98">
        <v>0</v>
      </c>
      <c r="E144" s="98">
        <v>897513750</v>
      </c>
      <c r="F144" s="98">
        <v>897513750</v>
      </c>
      <c r="G144" s="98">
        <v>0</v>
      </c>
      <c r="H144" s="98">
        <v>0</v>
      </c>
      <c r="I144" s="98">
        <v>897513750</v>
      </c>
      <c r="J144" s="99">
        <v>897513750</v>
      </c>
    </row>
    <row r="145" spans="1:10" ht="15">
      <c r="A145" s="105">
        <v>642</v>
      </c>
      <c r="B145" s="106" t="s">
        <v>301</v>
      </c>
      <c r="C145" s="98">
        <v>0</v>
      </c>
      <c r="D145" s="98">
        <v>0</v>
      </c>
      <c r="E145" s="98">
        <v>2390171040</v>
      </c>
      <c r="F145" s="98">
        <v>2390171040</v>
      </c>
      <c r="G145" s="98">
        <v>0</v>
      </c>
      <c r="H145" s="98">
        <v>0</v>
      </c>
      <c r="I145" s="98">
        <v>2390171040</v>
      </c>
      <c r="J145" s="99">
        <v>2390171040</v>
      </c>
    </row>
    <row r="146" spans="1:10" ht="15">
      <c r="A146" s="105">
        <v>6421</v>
      </c>
      <c r="B146" s="106" t="s">
        <v>302</v>
      </c>
      <c r="C146" s="98">
        <v>0</v>
      </c>
      <c r="D146" s="98">
        <v>0</v>
      </c>
      <c r="E146" s="98">
        <v>1143162808</v>
      </c>
      <c r="F146" s="98">
        <v>1143162808</v>
      </c>
      <c r="G146" s="98">
        <v>0</v>
      </c>
      <c r="H146" s="98">
        <v>0</v>
      </c>
      <c r="I146" s="98">
        <v>1143162808</v>
      </c>
      <c r="J146" s="99">
        <v>1143162808</v>
      </c>
    </row>
    <row r="147" spans="1:10" ht="15">
      <c r="A147" s="105">
        <v>64211</v>
      </c>
      <c r="B147" s="106" t="s">
        <v>344</v>
      </c>
      <c r="C147" s="98">
        <v>0</v>
      </c>
      <c r="D147" s="98">
        <v>0</v>
      </c>
      <c r="E147" s="98">
        <v>1047132165</v>
      </c>
      <c r="F147" s="98">
        <v>1047132165</v>
      </c>
      <c r="G147" s="98">
        <v>0</v>
      </c>
      <c r="H147" s="98">
        <v>0</v>
      </c>
      <c r="I147" s="98">
        <v>1047132165</v>
      </c>
      <c r="J147" s="99">
        <v>1047132165</v>
      </c>
    </row>
    <row r="148" spans="1:10" ht="15">
      <c r="A148" s="105">
        <v>64212</v>
      </c>
      <c r="B148" s="106" t="s">
        <v>277</v>
      </c>
      <c r="C148" s="98">
        <v>0</v>
      </c>
      <c r="D148" s="98">
        <v>0</v>
      </c>
      <c r="E148" s="98">
        <v>17790643</v>
      </c>
      <c r="F148" s="98">
        <v>17790643</v>
      </c>
      <c r="G148" s="98">
        <v>0</v>
      </c>
      <c r="H148" s="98">
        <v>0</v>
      </c>
      <c r="I148" s="98">
        <v>17790643</v>
      </c>
      <c r="J148" s="99">
        <v>17790643</v>
      </c>
    </row>
    <row r="149" spans="1:10" ht="15">
      <c r="A149" s="105">
        <v>64213</v>
      </c>
      <c r="B149" s="106" t="s">
        <v>241</v>
      </c>
      <c r="C149" s="98">
        <v>0</v>
      </c>
      <c r="D149" s="98">
        <v>0</v>
      </c>
      <c r="E149" s="98">
        <v>62592000</v>
      </c>
      <c r="F149" s="98">
        <v>62592000</v>
      </c>
      <c r="G149" s="98">
        <v>0</v>
      </c>
      <c r="H149" s="98">
        <v>0</v>
      </c>
      <c r="I149" s="98">
        <v>62592000</v>
      </c>
      <c r="J149" s="99">
        <v>62592000</v>
      </c>
    </row>
    <row r="150" spans="1:10" ht="15">
      <c r="A150" s="105">
        <v>64214</v>
      </c>
      <c r="B150" s="106" t="s">
        <v>242</v>
      </c>
      <c r="C150" s="98">
        <v>0</v>
      </c>
      <c r="D150" s="98">
        <v>0</v>
      </c>
      <c r="E150" s="98">
        <v>11736000</v>
      </c>
      <c r="F150" s="98">
        <v>11736000</v>
      </c>
      <c r="G150" s="98">
        <v>0</v>
      </c>
      <c r="H150" s="98">
        <v>0</v>
      </c>
      <c r="I150" s="98">
        <v>11736000</v>
      </c>
      <c r="J150" s="99">
        <v>11736000</v>
      </c>
    </row>
    <row r="151" spans="1:10" ht="15">
      <c r="A151" s="105">
        <v>64215</v>
      </c>
      <c r="B151" s="106" t="s">
        <v>243</v>
      </c>
      <c r="C151" s="98">
        <v>0</v>
      </c>
      <c r="D151" s="98">
        <v>0</v>
      </c>
      <c r="E151" s="98">
        <v>3912000</v>
      </c>
      <c r="F151" s="98">
        <v>3912000</v>
      </c>
      <c r="G151" s="98">
        <v>0</v>
      </c>
      <c r="H151" s="98">
        <v>0</v>
      </c>
      <c r="I151" s="98">
        <v>3912000</v>
      </c>
      <c r="J151" s="99">
        <v>3912000</v>
      </c>
    </row>
    <row r="152" spans="1:10" ht="15">
      <c r="A152" s="105">
        <v>6422</v>
      </c>
      <c r="B152" s="106" t="s">
        <v>303</v>
      </c>
      <c r="C152" s="98">
        <v>0</v>
      </c>
      <c r="D152" s="98">
        <v>0</v>
      </c>
      <c r="E152" s="98">
        <v>73021208</v>
      </c>
      <c r="F152" s="98">
        <v>73021208</v>
      </c>
      <c r="G152" s="98">
        <v>0</v>
      </c>
      <c r="H152" s="98">
        <v>0</v>
      </c>
      <c r="I152" s="98">
        <v>73021208</v>
      </c>
      <c r="J152" s="99">
        <v>73021208</v>
      </c>
    </row>
    <row r="153" spans="1:10" ht="15">
      <c r="A153" s="105">
        <v>64221</v>
      </c>
      <c r="B153" s="106" t="s">
        <v>304</v>
      </c>
      <c r="C153" s="98">
        <v>0</v>
      </c>
      <c r="D153" s="98">
        <v>0</v>
      </c>
      <c r="E153" s="98">
        <v>1719000</v>
      </c>
      <c r="F153" s="98">
        <v>1719000</v>
      </c>
      <c r="G153" s="98">
        <v>0</v>
      </c>
      <c r="H153" s="98">
        <v>0</v>
      </c>
      <c r="I153" s="98">
        <v>1719000</v>
      </c>
      <c r="J153" s="99">
        <v>1719000</v>
      </c>
    </row>
    <row r="154" spans="1:10" ht="15">
      <c r="A154" s="105">
        <v>64222</v>
      </c>
      <c r="B154" s="106" t="s">
        <v>305</v>
      </c>
      <c r="C154" s="98">
        <v>0</v>
      </c>
      <c r="D154" s="98">
        <v>0</v>
      </c>
      <c r="E154" s="98">
        <v>70222208</v>
      </c>
      <c r="F154" s="98">
        <v>70222208</v>
      </c>
      <c r="G154" s="98">
        <v>0</v>
      </c>
      <c r="H154" s="98">
        <v>0</v>
      </c>
      <c r="I154" s="98">
        <v>70222208</v>
      </c>
      <c r="J154" s="99">
        <v>70222208</v>
      </c>
    </row>
    <row r="155" spans="1:10" ht="15">
      <c r="A155" s="105">
        <v>64223</v>
      </c>
      <c r="B155" s="106" t="s">
        <v>306</v>
      </c>
      <c r="C155" s="98">
        <v>0</v>
      </c>
      <c r="D155" s="98">
        <v>0</v>
      </c>
      <c r="E155" s="98">
        <v>1080000</v>
      </c>
      <c r="F155" s="98">
        <v>1080000</v>
      </c>
      <c r="G155" s="98">
        <v>0</v>
      </c>
      <c r="H155" s="98">
        <v>0</v>
      </c>
      <c r="I155" s="98">
        <v>1080000</v>
      </c>
      <c r="J155" s="99">
        <v>1080000</v>
      </c>
    </row>
    <row r="156" spans="1:10" ht="15">
      <c r="A156" s="105">
        <v>6423</v>
      </c>
      <c r="B156" s="106" t="s">
        <v>307</v>
      </c>
      <c r="C156" s="98">
        <v>0</v>
      </c>
      <c r="D156" s="98">
        <v>0</v>
      </c>
      <c r="E156" s="98">
        <v>29663492</v>
      </c>
      <c r="F156" s="98">
        <v>29663492</v>
      </c>
      <c r="G156" s="98">
        <v>0</v>
      </c>
      <c r="H156" s="98">
        <v>0</v>
      </c>
      <c r="I156" s="98">
        <v>29663492</v>
      </c>
      <c r="J156" s="99">
        <v>29663492</v>
      </c>
    </row>
    <row r="157" spans="1:10" ht="15">
      <c r="A157" s="105">
        <v>64231</v>
      </c>
      <c r="B157" s="106" t="s">
        <v>308</v>
      </c>
      <c r="C157" s="98">
        <v>0</v>
      </c>
      <c r="D157" s="98">
        <v>0</v>
      </c>
      <c r="E157" s="98">
        <v>15753636</v>
      </c>
      <c r="F157" s="98">
        <v>15753636</v>
      </c>
      <c r="G157" s="98">
        <v>0</v>
      </c>
      <c r="H157" s="98">
        <v>0</v>
      </c>
      <c r="I157" s="98">
        <v>15753636</v>
      </c>
      <c r="J157" s="99">
        <v>15753636</v>
      </c>
    </row>
    <row r="158" spans="1:10" ht="15">
      <c r="A158" s="105">
        <v>64232</v>
      </c>
      <c r="B158" s="106" t="s">
        <v>309</v>
      </c>
      <c r="C158" s="98">
        <v>0</v>
      </c>
      <c r="D158" s="98">
        <v>0</v>
      </c>
      <c r="E158" s="98">
        <v>5950456</v>
      </c>
      <c r="F158" s="98">
        <v>5950456</v>
      </c>
      <c r="G158" s="98">
        <v>0</v>
      </c>
      <c r="H158" s="98">
        <v>0</v>
      </c>
      <c r="I158" s="98">
        <v>5950456</v>
      </c>
      <c r="J158" s="99">
        <v>5950456</v>
      </c>
    </row>
    <row r="159" spans="1:10" ht="15">
      <c r="A159" s="105">
        <v>64233</v>
      </c>
      <c r="B159" s="106" t="s">
        <v>310</v>
      </c>
      <c r="C159" s="98">
        <v>0</v>
      </c>
      <c r="D159" s="98">
        <v>0</v>
      </c>
      <c r="E159" s="98">
        <v>4109400</v>
      </c>
      <c r="F159" s="98">
        <v>4109400</v>
      </c>
      <c r="G159" s="98">
        <v>0</v>
      </c>
      <c r="H159" s="98">
        <v>0</v>
      </c>
      <c r="I159" s="98">
        <v>4109400</v>
      </c>
      <c r="J159" s="99">
        <v>4109400</v>
      </c>
    </row>
    <row r="160" spans="1:10" ht="15">
      <c r="A160" s="105">
        <v>64234</v>
      </c>
      <c r="B160" s="106" t="s">
        <v>281</v>
      </c>
      <c r="C160" s="98">
        <v>0</v>
      </c>
      <c r="D160" s="98">
        <v>0</v>
      </c>
      <c r="E160" s="98">
        <v>3850000</v>
      </c>
      <c r="F160" s="98">
        <v>3850000</v>
      </c>
      <c r="G160" s="98">
        <v>0</v>
      </c>
      <c r="H160" s="98">
        <v>0</v>
      </c>
      <c r="I160" s="98">
        <v>3850000</v>
      </c>
      <c r="J160" s="99">
        <v>3850000</v>
      </c>
    </row>
    <row r="161" spans="1:10" ht="15">
      <c r="A161" s="105">
        <v>6424</v>
      </c>
      <c r="B161" s="106" t="s">
        <v>283</v>
      </c>
      <c r="C161" s="98">
        <v>0</v>
      </c>
      <c r="D161" s="98">
        <v>0</v>
      </c>
      <c r="E161" s="98">
        <v>7781547</v>
      </c>
      <c r="F161" s="98">
        <v>7781547</v>
      </c>
      <c r="G161" s="98">
        <v>0</v>
      </c>
      <c r="H161" s="98">
        <v>0</v>
      </c>
      <c r="I161" s="98">
        <v>7781547</v>
      </c>
      <c r="J161" s="99">
        <v>7781547</v>
      </c>
    </row>
    <row r="162" spans="1:10" ht="15">
      <c r="A162" s="105">
        <v>6425</v>
      </c>
      <c r="B162" s="106" t="s">
        <v>311</v>
      </c>
      <c r="C162" s="98">
        <v>0</v>
      </c>
      <c r="D162" s="98">
        <v>0</v>
      </c>
      <c r="E162" s="98">
        <v>13000000</v>
      </c>
      <c r="F162" s="98">
        <v>13000000</v>
      </c>
      <c r="G162" s="98">
        <v>0</v>
      </c>
      <c r="H162" s="98">
        <v>0</v>
      </c>
      <c r="I162" s="98">
        <v>13000000</v>
      </c>
      <c r="J162" s="99">
        <v>13000000</v>
      </c>
    </row>
    <row r="163" spans="1:10" ht="15">
      <c r="A163" s="105">
        <v>6427</v>
      </c>
      <c r="B163" s="106" t="s">
        <v>287</v>
      </c>
      <c r="C163" s="98">
        <v>0</v>
      </c>
      <c r="D163" s="98">
        <v>0</v>
      </c>
      <c r="E163" s="98">
        <v>365585325</v>
      </c>
      <c r="F163" s="98">
        <v>365585325</v>
      </c>
      <c r="G163" s="98">
        <v>0</v>
      </c>
      <c r="H163" s="98">
        <v>0</v>
      </c>
      <c r="I163" s="98">
        <v>365585325</v>
      </c>
      <c r="J163" s="99">
        <v>365585325</v>
      </c>
    </row>
    <row r="164" spans="1:10" ht="15">
      <c r="A164" s="105">
        <v>64271</v>
      </c>
      <c r="B164" s="106" t="s">
        <v>341</v>
      </c>
      <c r="C164" s="98">
        <v>0</v>
      </c>
      <c r="D164" s="98">
        <v>0</v>
      </c>
      <c r="E164" s="98">
        <v>3932282</v>
      </c>
      <c r="F164" s="98">
        <v>3932282</v>
      </c>
      <c r="G164" s="98">
        <v>0</v>
      </c>
      <c r="H164" s="98">
        <v>0</v>
      </c>
      <c r="I164" s="98">
        <v>3932282</v>
      </c>
      <c r="J164" s="99">
        <v>3932282</v>
      </c>
    </row>
    <row r="165" spans="1:10" ht="15">
      <c r="A165" s="105">
        <v>64272</v>
      </c>
      <c r="B165" s="106" t="s">
        <v>288</v>
      </c>
      <c r="C165" s="98">
        <v>0</v>
      </c>
      <c r="D165" s="98">
        <v>0</v>
      </c>
      <c r="E165" s="98">
        <v>142634752</v>
      </c>
      <c r="F165" s="98">
        <v>142634752</v>
      </c>
      <c r="G165" s="98">
        <v>0</v>
      </c>
      <c r="H165" s="98">
        <v>0</v>
      </c>
      <c r="I165" s="98">
        <v>142634752</v>
      </c>
      <c r="J165" s="99">
        <v>142634752</v>
      </c>
    </row>
    <row r="166" spans="1:10" ht="15">
      <c r="A166" s="105">
        <v>64273</v>
      </c>
      <c r="B166" s="106" t="s">
        <v>312</v>
      </c>
      <c r="C166" s="98">
        <v>0</v>
      </c>
      <c r="D166" s="98">
        <v>0</v>
      </c>
      <c r="E166" s="98">
        <v>13863444</v>
      </c>
      <c r="F166" s="98">
        <v>13863444</v>
      </c>
      <c r="G166" s="98">
        <v>0</v>
      </c>
      <c r="H166" s="98">
        <v>0</v>
      </c>
      <c r="I166" s="98">
        <v>13863444</v>
      </c>
      <c r="J166" s="99">
        <v>13863444</v>
      </c>
    </row>
    <row r="167" spans="1:10" ht="15">
      <c r="A167" s="105">
        <v>64274</v>
      </c>
      <c r="B167" s="106" t="s">
        <v>313</v>
      </c>
      <c r="C167" s="98">
        <v>0</v>
      </c>
      <c r="D167" s="98">
        <v>0</v>
      </c>
      <c r="E167" s="98">
        <v>7313036</v>
      </c>
      <c r="F167" s="98">
        <v>7313036</v>
      </c>
      <c r="G167" s="98">
        <v>0</v>
      </c>
      <c r="H167" s="98">
        <v>0</v>
      </c>
      <c r="I167" s="98">
        <v>7313036</v>
      </c>
      <c r="J167" s="99">
        <v>7313036</v>
      </c>
    </row>
    <row r="168" spans="1:10" ht="15">
      <c r="A168" s="105">
        <v>64275</v>
      </c>
      <c r="B168" s="106" t="s">
        <v>314</v>
      </c>
      <c r="C168" s="98">
        <v>0</v>
      </c>
      <c r="D168" s="98">
        <v>0</v>
      </c>
      <c r="E168" s="98">
        <v>132731974</v>
      </c>
      <c r="F168" s="98">
        <v>132731974</v>
      </c>
      <c r="G168" s="98">
        <v>0</v>
      </c>
      <c r="H168" s="98">
        <v>0</v>
      </c>
      <c r="I168" s="98">
        <v>132731974</v>
      </c>
      <c r="J168" s="99">
        <v>132731974</v>
      </c>
    </row>
    <row r="169" spans="1:10" ht="15">
      <c r="A169" s="105">
        <v>64276</v>
      </c>
      <c r="B169" s="106" t="s">
        <v>342</v>
      </c>
      <c r="C169" s="98">
        <v>0</v>
      </c>
      <c r="D169" s="98">
        <v>0</v>
      </c>
      <c r="E169" s="98">
        <v>36363636</v>
      </c>
      <c r="F169" s="98">
        <v>36363636</v>
      </c>
      <c r="G169" s="98">
        <v>0</v>
      </c>
      <c r="H169" s="98">
        <v>0</v>
      </c>
      <c r="I169" s="98">
        <v>36363636</v>
      </c>
      <c r="J169" s="99">
        <v>36363636</v>
      </c>
    </row>
    <row r="170" spans="1:10" ht="15">
      <c r="A170" s="105">
        <v>64277</v>
      </c>
      <c r="B170" s="106" t="s">
        <v>315</v>
      </c>
      <c r="C170" s="98">
        <v>0</v>
      </c>
      <c r="D170" s="98">
        <v>0</v>
      </c>
      <c r="E170" s="98">
        <v>40000</v>
      </c>
      <c r="F170" s="98">
        <v>40000</v>
      </c>
      <c r="G170" s="98">
        <v>0</v>
      </c>
      <c r="H170" s="98">
        <v>0</v>
      </c>
      <c r="I170" s="98">
        <v>40000</v>
      </c>
      <c r="J170" s="99">
        <v>40000</v>
      </c>
    </row>
    <row r="171" spans="1:10" ht="15">
      <c r="A171" s="105">
        <v>64278</v>
      </c>
      <c r="B171" s="106" t="s">
        <v>316</v>
      </c>
      <c r="C171" s="98">
        <v>0</v>
      </c>
      <c r="D171" s="98">
        <v>0</v>
      </c>
      <c r="E171" s="98">
        <v>28706201</v>
      </c>
      <c r="F171" s="98">
        <v>28706201</v>
      </c>
      <c r="G171" s="98">
        <v>0</v>
      </c>
      <c r="H171" s="98">
        <v>0</v>
      </c>
      <c r="I171" s="98">
        <v>28706201</v>
      </c>
      <c r="J171" s="99">
        <v>28706201</v>
      </c>
    </row>
    <row r="172" spans="1:10" ht="15">
      <c r="A172" s="105">
        <v>6428</v>
      </c>
      <c r="B172" s="106" t="s">
        <v>292</v>
      </c>
      <c r="C172" s="98">
        <v>0</v>
      </c>
      <c r="D172" s="98">
        <v>0</v>
      </c>
      <c r="E172" s="98">
        <v>757956660</v>
      </c>
      <c r="F172" s="98">
        <v>757956660</v>
      </c>
      <c r="G172" s="98">
        <v>0</v>
      </c>
      <c r="H172" s="98">
        <v>0</v>
      </c>
      <c r="I172" s="98">
        <v>757956660</v>
      </c>
      <c r="J172" s="99">
        <v>757956660</v>
      </c>
    </row>
    <row r="173" spans="1:10" ht="15">
      <c r="A173" s="105">
        <v>64281</v>
      </c>
      <c r="B173" s="106" t="s">
        <v>317</v>
      </c>
      <c r="C173" s="98">
        <v>0</v>
      </c>
      <c r="D173" s="98">
        <v>0</v>
      </c>
      <c r="E173" s="98">
        <v>430264474</v>
      </c>
      <c r="F173" s="98">
        <v>430264474</v>
      </c>
      <c r="G173" s="98">
        <v>0</v>
      </c>
      <c r="H173" s="98">
        <v>0</v>
      </c>
      <c r="I173" s="98">
        <v>430264474</v>
      </c>
      <c r="J173" s="99">
        <v>430264474</v>
      </c>
    </row>
    <row r="174" spans="1:10" ht="15">
      <c r="A174" s="105">
        <v>64282</v>
      </c>
      <c r="B174" s="106" t="s">
        <v>318</v>
      </c>
      <c r="C174" s="98">
        <v>0</v>
      </c>
      <c r="D174" s="98">
        <v>0</v>
      </c>
      <c r="E174" s="98">
        <v>74992605</v>
      </c>
      <c r="F174" s="98">
        <v>74992605</v>
      </c>
      <c r="G174" s="98">
        <v>0</v>
      </c>
      <c r="H174" s="98">
        <v>0</v>
      </c>
      <c r="I174" s="98">
        <v>74992605</v>
      </c>
      <c r="J174" s="99">
        <v>74992605</v>
      </c>
    </row>
    <row r="175" spans="1:10" ht="15">
      <c r="A175" s="105">
        <v>64283</v>
      </c>
      <c r="B175" s="106" t="s">
        <v>319</v>
      </c>
      <c r="C175" s="98">
        <v>0</v>
      </c>
      <c r="D175" s="98">
        <v>0</v>
      </c>
      <c r="E175" s="98">
        <v>30140639</v>
      </c>
      <c r="F175" s="98">
        <v>30140639</v>
      </c>
      <c r="G175" s="98">
        <v>0</v>
      </c>
      <c r="H175" s="98">
        <v>0</v>
      </c>
      <c r="I175" s="98">
        <v>30140639</v>
      </c>
      <c r="J175" s="99">
        <v>30140639</v>
      </c>
    </row>
    <row r="176" spans="1:10" ht="15">
      <c r="A176" s="105">
        <v>64284</v>
      </c>
      <c r="B176" s="106" t="s">
        <v>343</v>
      </c>
      <c r="C176" s="98">
        <v>0</v>
      </c>
      <c r="D176" s="98">
        <v>0</v>
      </c>
      <c r="E176" s="98">
        <v>640455</v>
      </c>
      <c r="F176" s="98">
        <v>640455</v>
      </c>
      <c r="G176" s="98">
        <v>0</v>
      </c>
      <c r="H176" s="98">
        <v>0</v>
      </c>
      <c r="I176" s="98">
        <v>640455</v>
      </c>
      <c r="J176" s="99">
        <v>640455</v>
      </c>
    </row>
    <row r="177" spans="1:10" ht="15">
      <c r="A177" s="105">
        <v>64287</v>
      </c>
      <c r="B177" s="106" t="s">
        <v>320</v>
      </c>
      <c r="C177" s="98">
        <v>0</v>
      </c>
      <c r="D177" s="98">
        <v>0</v>
      </c>
      <c r="E177" s="98">
        <v>159000000</v>
      </c>
      <c r="F177" s="98">
        <v>159000000</v>
      </c>
      <c r="G177" s="98">
        <v>0</v>
      </c>
      <c r="H177" s="98">
        <v>0</v>
      </c>
      <c r="I177" s="98">
        <v>159000000</v>
      </c>
      <c r="J177" s="99">
        <v>159000000</v>
      </c>
    </row>
    <row r="178" spans="1:10" ht="15">
      <c r="A178" s="105">
        <v>64288</v>
      </c>
      <c r="B178" s="106" t="s">
        <v>292</v>
      </c>
      <c r="C178" s="98">
        <v>0</v>
      </c>
      <c r="D178" s="98">
        <v>0</v>
      </c>
      <c r="E178" s="98">
        <v>62918487</v>
      </c>
      <c r="F178" s="98">
        <v>62918487</v>
      </c>
      <c r="G178" s="98">
        <v>0</v>
      </c>
      <c r="H178" s="98">
        <v>0</v>
      </c>
      <c r="I178" s="98">
        <v>62918487</v>
      </c>
      <c r="J178" s="99">
        <v>62918487</v>
      </c>
    </row>
    <row r="179" spans="1:10" ht="15">
      <c r="A179" s="105">
        <v>821</v>
      </c>
      <c r="B179" s="106" t="s">
        <v>321</v>
      </c>
      <c r="C179" s="98">
        <v>0</v>
      </c>
      <c r="D179" s="98">
        <v>0</v>
      </c>
      <c r="E179" s="98">
        <v>2484443623</v>
      </c>
      <c r="F179" s="98">
        <v>2484443623</v>
      </c>
      <c r="G179" s="98">
        <v>0</v>
      </c>
      <c r="H179" s="98">
        <v>0</v>
      </c>
      <c r="I179" s="98">
        <v>2484443623</v>
      </c>
      <c r="J179" s="99">
        <v>2484443623</v>
      </c>
    </row>
    <row r="180" spans="1:10" ht="15">
      <c r="A180" s="105">
        <v>8211</v>
      </c>
      <c r="B180" s="106" t="s">
        <v>322</v>
      </c>
      <c r="C180" s="98">
        <v>0</v>
      </c>
      <c r="D180" s="98">
        <v>0</v>
      </c>
      <c r="E180" s="98">
        <v>2484443623</v>
      </c>
      <c r="F180" s="98">
        <v>2484443623</v>
      </c>
      <c r="G180" s="98">
        <v>0</v>
      </c>
      <c r="H180" s="98">
        <v>0</v>
      </c>
      <c r="I180" s="98">
        <v>2484443623</v>
      </c>
      <c r="J180" s="99">
        <v>2484443623</v>
      </c>
    </row>
    <row r="181" spans="1:10" ht="15">
      <c r="A181" s="105">
        <v>911</v>
      </c>
      <c r="B181" s="106" t="s">
        <v>323</v>
      </c>
      <c r="C181" s="98">
        <v>0</v>
      </c>
      <c r="D181" s="98">
        <v>0</v>
      </c>
      <c r="E181" s="98">
        <v>80356168833</v>
      </c>
      <c r="F181" s="98">
        <v>80356168833</v>
      </c>
      <c r="G181" s="98">
        <v>0</v>
      </c>
      <c r="H181" s="98">
        <v>0</v>
      </c>
      <c r="I181" s="98">
        <v>80356168833</v>
      </c>
      <c r="J181" s="99">
        <v>80356168833</v>
      </c>
    </row>
    <row r="182" spans="1:10" ht="15">
      <c r="A182" s="105">
        <v>9111</v>
      </c>
      <c r="B182" s="106" t="s">
        <v>324</v>
      </c>
      <c r="C182" s="98">
        <v>0</v>
      </c>
      <c r="D182" s="98">
        <v>0</v>
      </c>
      <c r="E182" s="98">
        <v>72057490319</v>
      </c>
      <c r="F182" s="98">
        <v>72057490319</v>
      </c>
      <c r="G182" s="98">
        <v>0</v>
      </c>
      <c r="H182" s="98">
        <v>0</v>
      </c>
      <c r="I182" s="98">
        <v>72057490319</v>
      </c>
      <c r="J182" s="99">
        <v>72057490319</v>
      </c>
    </row>
    <row r="183" spans="1:10" ht="15">
      <c r="A183" s="105">
        <v>9112</v>
      </c>
      <c r="B183" s="106" t="s">
        <v>325</v>
      </c>
      <c r="C183" s="98">
        <v>0</v>
      </c>
      <c r="D183" s="98">
        <v>0</v>
      </c>
      <c r="E183" s="98">
        <v>4996689075</v>
      </c>
      <c r="F183" s="98">
        <v>4996689075</v>
      </c>
      <c r="G183" s="98">
        <v>0</v>
      </c>
      <c r="H183" s="98">
        <v>0</v>
      </c>
      <c r="I183" s="98">
        <v>4996689075</v>
      </c>
      <c r="J183" s="99">
        <v>4996689075</v>
      </c>
    </row>
    <row r="184" spans="1:10" ht="15.75" thickBot="1">
      <c r="A184" s="107">
        <v>9113</v>
      </c>
      <c r="B184" s="108" t="s">
        <v>326</v>
      </c>
      <c r="C184" s="100">
        <v>0</v>
      </c>
      <c r="D184" s="100">
        <v>0</v>
      </c>
      <c r="E184" s="100">
        <v>3301989439</v>
      </c>
      <c r="F184" s="100">
        <v>3301989439</v>
      </c>
      <c r="G184" s="100">
        <v>0</v>
      </c>
      <c r="H184" s="100">
        <v>0</v>
      </c>
      <c r="I184" s="100">
        <v>3301989439</v>
      </c>
      <c r="J184" s="101">
        <v>3301989439</v>
      </c>
    </row>
  </sheetData>
  <sheetProtection/>
  <mergeCells count="13">
    <mergeCell ref="A6:J6"/>
    <mergeCell ref="A5:J5"/>
    <mergeCell ref="A1:D1"/>
    <mergeCell ref="A2:D2"/>
    <mergeCell ref="F2:J2"/>
    <mergeCell ref="F3:J3"/>
    <mergeCell ref="F1:J1"/>
    <mergeCell ref="G8:H8"/>
    <mergeCell ref="I8:J8"/>
    <mergeCell ref="A8:A9"/>
    <mergeCell ref="B8:B9"/>
    <mergeCell ref="C8:D8"/>
    <mergeCell ref="E8:F8"/>
  </mergeCells>
  <printOptions/>
  <pageMargins left="0.17" right="0.17" top="0.25" bottom="0.25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Admin</cp:lastModifiedBy>
  <cp:lastPrinted>2011-09-12T06:42:26Z</cp:lastPrinted>
  <dcterms:created xsi:type="dcterms:W3CDTF">2006-11-13T03:33:56Z</dcterms:created>
  <dcterms:modified xsi:type="dcterms:W3CDTF">2011-12-19T06:44:02Z</dcterms:modified>
  <cp:category/>
  <cp:version/>
  <cp:contentType/>
  <cp:contentStatus/>
</cp:coreProperties>
</file>